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24030" windowHeight="4545" activeTab="0"/>
  </bookViews>
  <sheets>
    <sheet name="Krycí list" sheetId="1" r:id="rId1"/>
    <sheet name="Rekapitulace" sheetId="2" r:id="rId2"/>
    <sheet name="Rozpocet" sheetId="3" r:id="rId3"/>
    <sheet name="Zařizovací předměty" sheetId="4" r:id="rId4"/>
    <sheet name="Kanalizace" sheetId="5" r:id="rId5"/>
    <sheet name="Vodovod" sheetId="6" r:id="rId6"/>
    <sheet name="Plynovod" sheetId="7" r:id="rId7"/>
    <sheet name="ÚT" sheetId="8" r:id="rId8"/>
    <sheet name="elektro" sheetId="9" r:id="rId9"/>
    <sheet name="#Figury" sheetId="10" state="hidden" r:id="rId10"/>
  </sheets>
  <externalReferences>
    <externalReference r:id="rId13"/>
    <externalReference r:id="rId14"/>
    <externalReference r:id="rId15"/>
  </externalReference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_1">#REF!</definedName>
    <definedName name="Excel_BuiltIn_Print_Area_1_1_1_1_1_1_1_1_1_1_1_1_1_1_1">#REF!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4_1">#REF!</definedName>
    <definedName name="_xlnm.Print_Titles" localSheetId="8">'elektro'!$1:$12</definedName>
    <definedName name="_xlnm.Print_Titles" localSheetId="2">'Rozpocet'!$1:$13</definedName>
    <definedName name="_xlnm.Print_Area" localSheetId="8">'elektro'!$A$1:$F$122</definedName>
    <definedName name="_xlnm.Print_Area" localSheetId="4">'Kanalizace'!$A$1:$F$37</definedName>
    <definedName name="_xlnm.Print_Area" localSheetId="1">'Rekapitulace'!$A$1:$C$42</definedName>
    <definedName name="_xlnm.Print_Area" localSheetId="2">'Rozpocet'!$A$1:$N$530</definedName>
    <definedName name="_xlnm.Print_Area" localSheetId="7">'ÚT'!$A$1:$F$36</definedName>
  </definedNames>
  <calcPr fullCalcOnLoad="1"/>
</workbook>
</file>

<file path=xl/sharedStrings.xml><?xml version="1.0" encoding="utf-8"?>
<sst xmlns="http://schemas.openxmlformats.org/spreadsheetml/2006/main" count="3834" uniqueCount="1384">
  <si>
    <t>Montáž pojistné hydroizolační fólie kladené ve sklonu do 30° s lepenými spoji na krokve</t>
  </si>
  <si>
    <t>s0201+s0101</t>
  </si>
  <si>
    <t>180</t>
  </si>
  <si>
    <t>283292200</t>
  </si>
  <si>
    <t>fólie difuzní kontaktní</t>
  </si>
  <si>
    <t>181</t>
  </si>
  <si>
    <t>765191091</t>
  </si>
  <si>
    <t>Příplatek k cenám montáže pojistné hydroizolační fólie za sklon přes 30°</t>
  </si>
  <si>
    <t>182</t>
  </si>
  <si>
    <t>765191911</t>
  </si>
  <si>
    <t>Demontáž pojistné hydroizolační fólie kladené ve sklonu přes 30°</t>
  </si>
  <si>
    <t>183</t>
  </si>
  <si>
    <t>998765203</t>
  </si>
  <si>
    <t>Přesun hmot procentní pro krytiny skládané v objektech v do 24 m</t>
  </si>
  <si>
    <t>766</t>
  </si>
  <si>
    <t>Konstrukce truhlářské</t>
  </si>
  <si>
    <t>184</t>
  </si>
  <si>
    <t>766411233</t>
  </si>
  <si>
    <t>Montáž obložení stěn plochy do 1 m2 palubkami z tvrdého dřeva š do 100 mm</t>
  </si>
  <si>
    <t>"T01" 0,177*3,16</t>
  </si>
  <si>
    <t>"T02" (0,430+0,145)*(0,305+0,13)</t>
  </si>
  <si>
    <t>"T03" (0,595*0,38)</t>
  </si>
  <si>
    <t>185</t>
  </si>
  <si>
    <t>611899950</t>
  </si>
  <si>
    <t>palubky podlahové smrk 24 x 146 mm A/B</t>
  </si>
  <si>
    <t>186</t>
  </si>
  <si>
    <t>766621211</t>
  </si>
  <si>
    <t>Montáž oken zdvojených otevíravých výšky do 1,5m s rámem do zdiva</t>
  </si>
  <si>
    <t>"O.2" 1,13*0,45</t>
  </si>
  <si>
    <t>"O.3" 1,16*0,45</t>
  </si>
  <si>
    <t>187</t>
  </si>
  <si>
    <t>611305100</t>
  </si>
  <si>
    <t>okno jednokřídlové  sklápěcí 1130/450, specifikace dle PD</t>
  </si>
  <si>
    <t>188</t>
  </si>
  <si>
    <t>611305120</t>
  </si>
  <si>
    <t>okno jednokřídlové  sklápěcí 1160/450, specifikace dle PD</t>
  </si>
  <si>
    <t>189</t>
  </si>
  <si>
    <t>766621212</t>
  </si>
  <si>
    <t>Montáž oken zdvojených otevíravých výšky přes 1,5 do 2,5m s rámem do zdiva</t>
  </si>
  <si>
    <t>"o.1" 1,425*1,26</t>
  </si>
  <si>
    <t xml:space="preserve">"O.3" </t>
  </si>
  <si>
    <t>190</t>
  </si>
  <si>
    <t>611305290</t>
  </si>
  <si>
    <t>okno jednokřídlové otvíravé a sklápěcí 1260x1425, specifikace dle PD</t>
  </si>
  <si>
    <t>191</t>
  </si>
  <si>
    <t>766660022</t>
  </si>
  <si>
    <t>Montáž dveřních křídel otvíravých 1křídlových š přes 0,8 m požárních do ocelové zárubně</t>
  </si>
  <si>
    <t>192</t>
  </si>
  <si>
    <t>611742040</t>
  </si>
  <si>
    <t>D1 dveře dřevěné vchodové se zárubní, zámky, závěsy, kováním a prahem natírané  90 x 197 cm</t>
  </si>
  <si>
    <t>193</t>
  </si>
  <si>
    <t>766660171</t>
  </si>
  <si>
    <t>Montáž dveřních křídel otvíravých 1křídlových š do 0,8 m do obložkové zárubně</t>
  </si>
  <si>
    <t>"D2" 6</t>
  </si>
  <si>
    <t>"D4" 2</t>
  </si>
  <si>
    <t>"D5" 1</t>
  </si>
  <si>
    <t>194</t>
  </si>
  <si>
    <t>549146200</t>
  </si>
  <si>
    <t>klika včetně rozet a montážního materiálu  nerez PK</t>
  </si>
  <si>
    <t>195</t>
  </si>
  <si>
    <t>611617130</t>
  </si>
  <si>
    <t>dveře vnitřní hladké dýhované plné 1křídlové 60x197 cm, specifikace dle PD</t>
  </si>
  <si>
    <t>196</t>
  </si>
  <si>
    <t>611617170</t>
  </si>
  <si>
    <t>dveře vnitřní hladké dýhované plné 1křídlové 70x197 cm dub, specifikace dle PD</t>
  </si>
  <si>
    <t>197</t>
  </si>
  <si>
    <t>611617210</t>
  </si>
  <si>
    <t>dveře vnitřní hladké dýhované plné 1křídlové 80x197 cm dub, specifikace dle PD</t>
  </si>
  <si>
    <t>198</t>
  </si>
  <si>
    <t>766660351</t>
  </si>
  <si>
    <t>Montáž posuvných dveří jednokřídlových průchozí šířky do 800 mm do pojezdu na stěnu</t>
  </si>
  <si>
    <t>199</t>
  </si>
  <si>
    <t>766001</t>
  </si>
  <si>
    <t>200</t>
  </si>
  <si>
    <t>611823500</t>
  </si>
  <si>
    <t>201</t>
  </si>
  <si>
    <t>766671004</t>
  </si>
  <si>
    <t>Montáž střešního okna do krytiny ploché 78 x 118 cm</t>
  </si>
  <si>
    <t>"jedno okno je původní pouze přemístěno na jiné místo" 3</t>
  </si>
  <si>
    <t>202</t>
  </si>
  <si>
    <t>611241230</t>
  </si>
  <si>
    <t>okno střešní 78 x 118 cm, specifikace dle PD</t>
  </si>
  <si>
    <t>203</t>
  </si>
  <si>
    <t>611241530</t>
  </si>
  <si>
    <t>lemování oken hliník 78 x 118,</t>
  </si>
  <si>
    <t>204</t>
  </si>
  <si>
    <t>766674811</t>
  </si>
  <si>
    <t>Demontáž střešního okna hladká krytina do 45°</t>
  </si>
  <si>
    <t>2+2</t>
  </si>
  <si>
    <t>205</t>
  </si>
  <si>
    <t>766682111</t>
  </si>
  <si>
    <t>Montáž zárubní obložkových pro dveře jednokřídlové tl stěny do 170 mm</t>
  </si>
  <si>
    <t>206</t>
  </si>
  <si>
    <t>611822580</t>
  </si>
  <si>
    <t>zárubeň obložková pro dveře 1křídlové 60,70,80,90x197 cm, tl. 8 - 17 cm,dub,buk</t>
  </si>
  <si>
    <t>207</t>
  </si>
  <si>
    <t>766691911</t>
  </si>
  <si>
    <t>Vyvěšení nebo zavěšení dřevěných křídel oken pl do 1,5 m2</t>
  </si>
  <si>
    <t>208</t>
  </si>
  <si>
    <t>766691912</t>
  </si>
  <si>
    <t>Vyvěšení nebo zavěšení dřevěných křídel oken pl přes 1,5 m2</t>
  </si>
  <si>
    <t>209</t>
  </si>
  <si>
    <t>766691914</t>
  </si>
  <si>
    <t>Vyvěšení nebo zavěšení dřevěných křídel dveří pl do 2 m2</t>
  </si>
  <si>
    <t>210</t>
  </si>
  <si>
    <t>766694112</t>
  </si>
  <si>
    <t>Montáž parapetních desek dřevěných, laminovaných šířky do 30 cm délky do 1,6 m</t>
  </si>
  <si>
    <t>211</t>
  </si>
  <si>
    <t>607941000</t>
  </si>
  <si>
    <t>deska parapetní masiv dub tl.24mm</t>
  </si>
  <si>
    <t>"T04" 1,26*1</t>
  </si>
  <si>
    <t>"T05" 1,13*1</t>
  </si>
  <si>
    <t>"T06" 1,16*1</t>
  </si>
  <si>
    <t>212</t>
  </si>
  <si>
    <t>766695212</t>
  </si>
  <si>
    <t>Montáž truhlářských prahů dveří 1křídlových šířky do 10 cm</t>
  </si>
  <si>
    <t>213</t>
  </si>
  <si>
    <t>611871760</t>
  </si>
  <si>
    <t>prah dveřní dřevěný dubový tl 2 cm dl.92 cm š 10 cm</t>
  </si>
  <si>
    <t>214</t>
  </si>
  <si>
    <t>PK</t>
  </si>
  <si>
    <t>766700001</t>
  </si>
  <si>
    <t>Těsnění stavební konstrukce a nového opláštění vnitřní parobrzdnou páskou</t>
  </si>
  <si>
    <t>"O.2" (1,13+0,45)*2</t>
  </si>
  <si>
    <t>"O.3" (1,16+0,45)*2</t>
  </si>
  <si>
    <t>"o.1" (1,425+1,26)*2</t>
  </si>
  <si>
    <t>215</t>
  </si>
  <si>
    <t>766700002</t>
  </si>
  <si>
    <t>Těsnění stavební konstrukce a nového opláštění vnější páskou</t>
  </si>
  <si>
    <t>216</t>
  </si>
  <si>
    <t>7667001</t>
  </si>
  <si>
    <t>Demontáž stávajícího schodiště z 6.NP - 7.NP</t>
  </si>
  <si>
    <t>217</t>
  </si>
  <si>
    <t>7667002</t>
  </si>
  <si>
    <t>T08 posuvná dělící stěna, trojdílná, specifikace dle PD</t>
  </si>
  <si>
    <t>218</t>
  </si>
  <si>
    <t>7667003</t>
  </si>
  <si>
    <t>OV 02 výlez do půdního prostoru, dřev. skládací schody, 1100x700, specifikace dle PD</t>
  </si>
  <si>
    <t>219</t>
  </si>
  <si>
    <t>998766203</t>
  </si>
  <si>
    <t>Přesun hmot procentní pro konstrukce truhlářské v objektech v do 24 m</t>
  </si>
  <si>
    <t>767</t>
  </si>
  <si>
    <t>Konstrukce zámečnické</t>
  </si>
  <si>
    <t>220</t>
  </si>
  <si>
    <t>767161214</t>
  </si>
  <si>
    <t>Montáž zábradlí rovného z profilové oceli do zdi do hmotnosti 30 kg</t>
  </si>
  <si>
    <t>221</t>
  </si>
  <si>
    <t>767161299</t>
  </si>
  <si>
    <t>Zábradlí ocelové z tenkostěnných uzavřených profilů, specifikace dle PD</t>
  </si>
  <si>
    <t>222</t>
  </si>
  <si>
    <t>767316311</t>
  </si>
  <si>
    <t>Montáž střešního bodového světlíku přes 1 do 1,5 m2</t>
  </si>
  <si>
    <t>223</t>
  </si>
  <si>
    <t>611406070.1</t>
  </si>
  <si>
    <t>OV 03 výlez střešní - pro sklon střechy 15-85°,   1000 x 2400 cm včetně detailů napojení na stávající střechu, specifikace dle PD</t>
  </si>
  <si>
    <t>224</t>
  </si>
  <si>
    <t>7671001</t>
  </si>
  <si>
    <t>OV 04 Ocelový žebřík na střechu výšky 6,0m</t>
  </si>
  <si>
    <t>225</t>
  </si>
  <si>
    <t>767995111</t>
  </si>
  <si>
    <t>Montáž atypických zámečnických konstrukcí hmotnosti do 5 kg</t>
  </si>
  <si>
    <t>kg</t>
  </si>
  <si>
    <t>226</t>
  </si>
  <si>
    <t>590307110</t>
  </si>
  <si>
    <t>OV 05 dvířka revizní  300 x 300 mm</t>
  </si>
  <si>
    <t>227</t>
  </si>
  <si>
    <t>767995114</t>
  </si>
  <si>
    <t>Montáž atypických zámečnických konstrukcí hmotnosti do 50 kg</t>
  </si>
  <si>
    <t>"ocel. sloupky obd. 120/80/5" 2,70*14,90*2</t>
  </si>
  <si>
    <t>228</t>
  </si>
  <si>
    <t>449321130</t>
  </si>
  <si>
    <t>OV 07 přístroj hasicí ruční práškový</t>
  </si>
  <si>
    <t>229</t>
  </si>
  <si>
    <t>145622020</t>
  </si>
  <si>
    <t>profil ocelový obdélníkový tažený jakost 120x80x5 mm</t>
  </si>
  <si>
    <t>"ocel. sloupky obd. 120/80/5" 2,70*14,90*2*1,05/1000</t>
  </si>
  <si>
    <t>230</t>
  </si>
  <si>
    <t>998767203</t>
  </si>
  <si>
    <t>Přesun hmot procentní pro zámečnické konstrukce v objektech v do 24 m</t>
  </si>
  <si>
    <t>771</t>
  </si>
  <si>
    <t>Podlahy z dlaždic</t>
  </si>
  <si>
    <t>231</t>
  </si>
  <si>
    <t>771574115</t>
  </si>
  <si>
    <t>Montáž podlah keramických režných hladkých lepených flexibilním lepidlem do 22 ks/m2</t>
  </si>
  <si>
    <t>P0102</t>
  </si>
  <si>
    <t>"P 01.02" 7,08+2,30+3,67+2,79</t>
  </si>
  <si>
    <t>232</t>
  </si>
  <si>
    <t>597611350</t>
  </si>
  <si>
    <t>dlaždice keramické - 25 x 25 x 0,8 cm I. j.</t>
  </si>
  <si>
    <t>233</t>
  </si>
  <si>
    <t>998771203</t>
  </si>
  <si>
    <t>Přesun hmot procentní pro podlahy z dlaždic v objektech v do 24 m</t>
  </si>
  <si>
    <t>775</t>
  </si>
  <si>
    <t>Podlahy skládané (parkety, vlysy, lamely aj.)</t>
  </si>
  <si>
    <t>234</t>
  </si>
  <si>
    <t>775413310</t>
  </si>
  <si>
    <t>Montáž soklíku ze dřeva tvrdého nebo měkkého přibíjeného s přetmelením</t>
  </si>
  <si>
    <t>"obvod 6.02" (2,713+5,765)*2-0,80</t>
  </si>
  <si>
    <t>"obvod 6.03" (3,655+4,275)*2-0,80</t>
  </si>
  <si>
    <t>"obvod 6.04" (1,20+1,79+0,524)*2-0,8-0,60-1,10</t>
  </si>
  <si>
    <t>"obvod 6.06" (9,70+2,896+0,169+0,689+0,270)*2-0,8-1,10</t>
  </si>
  <si>
    <t>235</t>
  </si>
  <si>
    <t>614181020</t>
  </si>
  <si>
    <t>lišta dřevěná buk 8x35 mm</t>
  </si>
  <si>
    <t>236</t>
  </si>
  <si>
    <t>775541111</t>
  </si>
  <si>
    <t>Montáž podlah plovoucích z lamel dýhovaných a laminovaných lepených v drážce š dílce do 150 mm</t>
  </si>
  <si>
    <t>P0101</t>
  </si>
  <si>
    <t>237</t>
  </si>
  <si>
    <t>611510470</t>
  </si>
  <si>
    <t xml:space="preserve">parketa 14X192X2200 </t>
  </si>
  <si>
    <t>238</t>
  </si>
  <si>
    <t>775591191</t>
  </si>
  <si>
    <t>Montáž podložky vyrovnávací a tlumící pro plovoucí podlahy</t>
  </si>
  <si>
    <t>"P01.01" 15,78+15,70+2,82+26,58</t>
  </si>
  <si>
    <t>239</t>
  </si>
  <si>
    <t>611553510</t>
  </si>
  <si>
    <t>podložka pěnová 5 mm</t>
  </si>
  <si>
    <t>240</t>
  </si>
  <si>
    <t>998775203</t>
  </si>
  <si>
    <t>Přesun hmot procentní pro podlahy dřevěné v objektech v do 24 m</t>
  </si>
  <si>
    <t>781</t>
  </si>
  <si>
    <t>Dokončovací práce - obklady keramické</t>
  </si>
  <si>
    <t>241</t>
  </si>
  <si>
    <t>781411111</t>
  </si>
  <si>
    <t>Montáž obkladaček vnitřních pórovinových pravoúhlých do 22 ks/m2 kladených do malty</t>
  </si>
  <si>
    <t>"čm.6.07" (1,95+1,883)*2,00-0,70*2,00</t>
  </si>
  <si>
    <t>"čm.6.08" (1,45+2,05)*1,50-0,70*1,50</t>
  </si>
  <si>
    <t>"čm.6.06" (1,47+3,60+0,331)*0,60</t>
  </si>
  <si>
    <t>242</t>
  </si>
  <si>
    <t>597610410</t>
  </si>
  <si>
    <t>obkládačky keramické  (bílé i barevné) 20 x 25 x 0,68 cm I. j.</t>
  </si>
  <si>
    <t>243</t>
  </si>
  <si>
    <t>998781203</t>
  </si>
  <si>
    <t>Přesun hmot procentní pro obklady keramické v objektech v do 24 m</t>
  </si>
  <si>
    <t>783</t>
  </si>
  <si>
    <t>Dokončovací práce - nátěry</t>
  </si>
  <si>
    <t>244</t>
  </si>
  <si>
    <t>783783201</t>
  </si>
  <si>
    <t>Nátěry tesařských konstrukcí proti ohni stupeň požární odolnosti B (nesnadno hořlavý)</t>
  </si>
  <si>
    <t>"odhad množství"120</t>
  </si>
  <si>
    <t>245</t>
  </si>
  <si>
    <t>783783311</t>
  </si>
  <si>
    <t>Nátěry tesařských kcí proti dřevokazným houbám, hmyzu a plísním preventivní dvojnásobné v interiéru s mechanickým očištěním</t>
  </si>
  <si>
    <t>"záklop a nosná konstrukce stropu, množství je velmi hrubý odhad" strop *2</t>
  </si>
  <si>
    <t>246</t>
  </si>
  <si>
    <t>783800001</t>
  </si>
  <si>
    <t>Odstranění nátěrů stávajících tesařských konstrukcí</t>
  </si>
  <si>
    <t>784</t>
  </si>
  <si>
    <t>Dokončovací práce - malby</t>
  </si>
  <si>
    <t>247</t>
  </si>
  <si>
    <t>784412301</t>
  </si>
  <si>
    <t>Pačokování vápenným mlékem se začištěním dvojnásobné v místnostech v do 3,8 m</t>
  </si>
  <si>
    <t>"čm.6.07" -(1,95+1,883)*2,00-0,70*2,00</t>
  </si>
  <si>
    <t>"čm.6.08" -((1,45+2,05)*1,50-0,70*1,50)</t>
  </si>
  <si>
    <t>"čm.6.06" -((1,47+3,60+0,331)*0,60)</t>
  </si>
  <si>
    <t>248</t>
  </si>
  <si>
    <t>784424271</t>
  </si>
  <si>
    <t>Malby vápenné tónované dvojnásobné se začištěním a 2x pačokováním v místnostech v do 3,8 m</t>
  </si>
  <si>
    <t>249</t>
  </si>
  <si>
    <t>784441012</t>
  </si>
  <si>
    <t>Malby latexové tónované DÜFA otěruvzdorné dvojnásobné s penetrací v místnostech v do 5 m</t>
  </si>
  <si>
    <t>ST09+ST07+ST06+ST05+2*(ST04+ST03+ST01)+ST02</t>
  </si>
  <si>
    <t>25-M</t>
  </si>
  <si>
    <t>Ostatní náklady spojené se stavbou</t>
  </si>
  <si>
    <t>250</t>
  </si>
  <si>
    <t>925</t>
  </si>
  <si>
    <t>925001</t>
  </si>
  <si>
    <t>Stavebně technický průzkum</t>
  </si>
  <si>
    <t>251</t>
  </si>
  <si>
    <t>925002</t>
  </si>
  <si>
    <t>Projekt  provedení stavby</t>
  </si>
  <si>
    <t>252</t>
  </si>
  <si>
    <t>925003</t>
  </si>
  <si>
    <t>Projekt skutečného provedení</t>
  </si>
  <si>
    <t>253</t>
  </si>
  <si>
    <t>925004</t>
  </si>
  <si>
    <t>Měření a zkoušky potřebné ke kolaudaci</t>
  </si>
  <si>
    <t>254</t>
  </si>
  <si>
    <t>925005</t>
  </si>
  <si>
    <t>Stavební zábory v době rekonstrukce</t>
  </si>
  <si>
    <t>strop_1</t>
  </si>
  <si>
    <t>44,418</t>
  </si>
  <si>
    <t>plocha původní střechy s krytinou</t>
  </si>
  <si>
    <t>234,619</t>
  </si>
  <si>
    <t>S3</t>
  </si>
  <si>
    <t>skladba S3</t>
  </si>
  <si>
    <t>26,368</t>
  </si>
  <si>
    <t>SKLADBA STĚNY ST02</t>
  </si>
  <si>
    <t>M2</t>
  </si>
  <si>
    <t>29,285</t>
  </si>
  <si>
    <t>SKLADBA STĚNY ST01</t>
  </si>
  <si>
    <t>8,702</t>
  </si>
  <si>
    <t>12,67</t>
  </si>
  <si>
    <t>13,938</t>
  </si>
  <si>
    <t>S02.01</t>
  </si>
  <si>
    <t>203,71</t>
  </si>
  <si>
    <t>61,643</t>
  </si>
  <si>
    <t>34,905</t>
  </si>
  <si>
    <t>50,563</t>
  </si>
  <si>
    <t>okna</t>
  </si>
  <si>
    <t>Plocha střešních oken</t>
  </si>
  <si>
    <t>8,5</t>
  </si>
  <si>
    <t>plocha stropní konstrukce</t>
  </si>
  <si>
    <t>86,658</t>
  </si>
  <si>
    <t>15,84</t>
  </si>
  <si>
    <t>PODLAHA P0101</t>
  </si>
  <si>
    <t>60,88</t>
  </si>
  <si>
    <t>2,315</t>
  </si>
  <si>
    <t>ST07</t>
  </si>
  <si>
    <t>8,167</t>
  </si>
  <si>
    <t>17,1</t>
  </si>
  <si>
    <t>Zařizovací předměty</t>
  </si>
  <si>
    <t xml:space="preserve">ZAŘIZOVACÍ PŘEDMĚTY - dodávka </t>
  </si>
  <si>
    <t xml:space="preserve">Dřez nerezový vestavný </t>
  </si>
  <si>
    <t>ks</t>
  </si>
  <si>
    <t xml:space="preserve">Dřezový sifon </t>
  </si>
  <si>
    <t xml:space="preserve">Stojánková dřezová baterie Oras Vega (1838F) </t>
  </si>
  <si>
    <t>WC</t>
  </si>
  <si>
    <t>KOLO - WC Klozet závěsný STYLE ,L23100</t>
  </si>
  <si>
    <t>KOLO - WC Klozetové sedátko, tvrdé STYLE ,L20112, klouby kovové s automatickým pozvolným sklápěním</t>
  </si>
  <si>
    <t>WC modul – GEBERIT DUOFIX</t>
  </si>
  <si>
    <t>WC splachovací tlačítko BOLERO</t>
  </si>
  <si>
    <t xml:space="preserve">Instalační sada </t>
  </si>
  <si>
    <t>U</t>
  </si>
  <si>
    <t>Umývadlo KOLO TWINS, 60x46cm, pravoúhle, L51160</t>
  </si>
  <si>
    <t>skříňka pod umyvadlo</t>
  </si>
  <si>
    <t>ORAS Vega 1810F umyvadlová baterie, chrom</t>
  </si>
  <si>
    <t>Odtok k umyvadlu KOLO TWINS uzavíratelný, s přepadem, systém Click-Clack, chrom 99111</t>
  </si>
  <si>
    <t>Umývadlový oválny sifón Kolo, chróm, 99107</t>
  </si>
  <si>
    <t>Um</t>
  </si>
  <si>
    <t>Kolo Quattro K62441 umývátko 40 x 23 s otvorem vlevo, vpravo</t>
  </si>
  <si>
    <t xml:space="preserve">﻿Oras Vegaumyvadlová stojánková baterie s ovládaným vypouštěcím ventilem a ruční sprškou Bidetta </t>
  </si>
  <si>
    <t>Umyvadlový sifon pro automatickou výpust</t>
  </si>
  <si>
    <t>V</t>
  </si>
  <si>
    <t>Kaldewei ADVANTAGE SANIFORM PLUS 363-1 170cm x 70cm</t>
  </si>
  <si>
    <t>Viega Multiplex odtoková a přepadová soprava k vaně 101 909</t>
  </si>
  <si>
    <t xml:space="preserve">40/50 x 540 pochromováno </t>
  </si>
  <si>
    <t xml:space="preserve">Oras Optima vanová baterie nástěnná termostatická, bez sprchového setu. </t>
  </si>
  <si>
    <t xml:space="preserve">Sprchová souprava Oras Sensiva - ruční dvoupolohová sprcha, hadice, držák sprchy, tyč, mýdelník. </t>
  </si>
  <si>
    <t>ZAŘIZOVACÍ PŘEDMĚTY - montáž</t>
  </si>
  <si>
    <t>soubor</t>
  </si>
  <si>
    <t>Kanalizace</t>
  </si>
  <si>
    <t xml:space="preserve">KANALIZACE - dodávka </t>
  </si>
  <si>
    <t>Podomítkový sifon pro pračky a myčky se zpětným uzávěrem a přivzdušňovacím ventilem - HL 404.1 - DN40/DN 50, krycí deska nerez</t>
  </si>
  <si>
    <t>Odvětrávací hlavice HL810</t>
  </si>
  <si>
    <t>Sifon HL136N</t>
  </si>
  <si>
    <t>Univerzální vanové nohy 581470000000</t>
  </si>
  <si>
    <t>2x kamerové zkoušky veškerých stoupaček kanalizace (1x před zahájením st. prací, 1x po ukončení st. prací)</t>
  </si>
  <si>
    <t>Vtok HL21 se záp. uzávěrem a kuličkou pro suchý stav</t>
  </si>
  <si>
    <t>Hrdlová trubka DN 32</t>
  </si>
  <si>
    <t>Hrdlová trubka DN 40</t>
  </si>
  <si>
    <t>Hrdlová trubka DN 50</t>
  </si>
  <si>
    <t>Hrdlová trubka DN 70</t>
  </si>
  <si>
    <t>Hrdlová trubka DN 100</t>
  </si>
  <si>
    <t>Čistící kus DN100</t>
  </si>
  <si>
    <t>Drobný materiál kolena, redukce, odbočky, upevnění</t>
  </si>
  <si>
    <t>Dvířka magnetická 200 x 200 mm</t>
  </si>
  <si>
    <t>Potrubní izolace TUBOLIT, AR, síla stěny 5 mm</t>
  </si>
  <si>
    <t>50/5-AR</t>
  </si>
  <si>
    <t>70/5-AR</t>
  </si>
  <si>
    <t>110/5-AR</t>
  </si>
  <si>
    <t>tepelná izolace  ARMAFLEX AF d114/45 m</t>
  </si>
  <si>
    <t>Upevnění pro potrubí DN32 – DN50 objímky</t>
  </si>
  <si>
    <t>Upevnění pro potrubí DN70 – DN100 – objímky</t>
  </si>
  <si>
    <t>KANALIZACE - montáž</t>
  </si>
  <si>
    <t>Vodovod</t>
  </si>
  <si>
    <t xml:space="preserve">VNITŘNÍ  VODOVOD - dodávka </t>
  </si>
  <si>
    <t>K. K. Giacomini R 250DS-15</t>
  </si>
  <si>
    <t>K. K. Giacomini R 250DS-20</t>
  </si>
  <si>
    <t>K. K. Giacomini R 250D-15</t>
  </si>
  <si>
    <t>K. K. Giacomini R 250D-20</t>
  </si>
  <si>
    <t>K. K. Giacomini R 250D-25</t>
  </si>
  <si>
    <t xml:space="preserve">Bytový vodoměr Qn = 2,5 m3/h </t>
  </si>
  <si>
    <t>K. K. rohový, ARCO A-80  15/10</t>
  </si>
  <si>
    <t>Pračkoroháček 1/2" x 3/4" s filtrem a zpětným ventilem</t>
  </si>
  <si>
    <t>Redukční ventil DN20 (0,4 MPa)</t>
  </si>
  <si>
    <t>Pojišťovací ventil DN15 x DN20 (0,6 MPa)</t>
  </si>
  <si>
    <t>Magnetická dvířka 300/300</t>
  </si>
  <si>
    <t>Filtr-DN15</t>
  </si>
  <si>
    <t>tlakoměr</t>
  </si>
  <si>
    <t>trubka DN15 (20/2,8)</t>
  </si>
  <si>
    <t>trubka DN20 (25/3,5)</t>
  </si>
  <si>
    <t>trubka DN25 (32/4,5)</t>
  </si>
  <si>
    <t>Tvarovky, fitinky, zástřiky, přechody</t>
  </si>
  <si>
    <t>DG 20 x 13</t>
  </si>
  <si>
    <t>DG 25 x 13</t>
  </si>
  <si>
    <t>DG 32 x 13</t>
  </si>
  <si>
    <t>Tlakové zkoušky vnitřního vodovodu</t>
  </si>
  <si>
    <t>Proplach a dezinfekce potrubí vnitřního vodovodu</t>
  </si>
  <si>
    <t>VINITŘNÍ VODOVOD - montáž</t>
  </si>
  <si>
    <t>VNITŘNÍ PLYNOVOD - dodávka</t>
  </si>
  <si>
    <t>ocelové trubky se zaručitelnou svařitelností tř. 11 353.0</t>
  </si>
  <si>
    <t>DN20</t>
  </si>
  <si>
    <t>DN25</t>
  </si>
  <si>
    <t>chránička DN40</t>
  </si>
  <si>
    <t>drobný materiál (kolena, T-kusy, redukce, šroubení)</t>
  </si>
  <si>
    <t>závěsy potrubí, kotvení objímky DN15 – DN25</t>
  </si>
  <si>
    <t>tlaková zkouška vnitřního plynovodu, revize</t>
  </si>
  <si>
    <t>odvzdušnění a napuštění potrubí</t>
  </si>
  <si>
    <t>Nátěry potrubí</t>
  </si>
  <si>
    <t>membránový plynoměr „G2,5“ , rozteč 100 mm  (dodávka plynáren)</t>
  </si>
  <si>
    <t>VNITŘNÍ PLYNOVOD - montáž</t>
  </si>
  <si>
    <t>Vytápění</t>
  </si>
  <si>
    <t>MATERIÁL - dodávka</t>
  </si>
  <si>
    <t>Plynový závěsný, kondenzační kotel s integrovaným 20l zásobníkem TV, o jmenovitém výkonu 20kW pro UT a 23kW pro TV</t>
  </si>
  <si>
    <t>Souosé odkouření 3,5m včetně kolen a hlavice</t>
  </si>
  <si>
    <t>Prostorový termostat s týdenním programem včetně čidla</t>
  </si>
  <si>
    <t>Trubky měď</t>
  </si>
  <si>
    <t>15x1-18x1</t>
  </si>
  <si>
    <t>bm</t>
  </si>
  <si>
    <t>izolace na bázi polyetylenu – Tubolit DG-tl.13mm</t>
  </si>
  <si>
    <t>13x15-13x18</t>
  </si>
  <si>
    <t>Kulový kohout-DN15-DN20</t>
  </si>
  <si>
    <t>Filtr-DN15-DN20</t>
  </si>
  <si>
    <t>Vypouštěcí kohout-DN15</t>
  </si>
  <si>
    <t>Dodávka Heimeier</t>
  </si>
  <si>
    <t>termostatické hlavice – Heimeier typ DX</t>
  </si>
  <si>
    <t>dvojitý kulový kohout Vekolux DN15-rohový, přímý</t>
  </si>
  <si>
    <t>Otopná tělesa  Korado-dodávka</t>
  </si>
  <si>
    <t>Koralux Linear Comfort se středovým připojením M</t>
  </si>
  <si>
    <t>Radik VK s integrovaným ventilem</t>
  </si>
  <si>
    <t>Koratherm Vertikal M se středovým připojením</t>
  </si>
  <si>
    <t>Drobný kotevní materiál</t>
  </si>
  <si>
    <t>TOPENÍ - montáž</t>
  </si>
  <si>
    <t>Elektroinstalace</t>
  </si>
  <si>
    <t>SILNOPROUD</t>
  </si>
  <si>
    <t>Svítidla</t>
  </si>
  <si>
    <t>nejsou dodávkou elektro</t>
  </si>
  <si>
    <t>-</t>
  </si>
  <si>
    <t>Přístroje</t>
  </si>
  <si>
    <t>jednopólový vypínač vč. krytu kolébky, kompletní</t>
  </si>
  <si>
    <t>sériový přepínač, vč. krytu kolébky, kompletní</t>
  </si>
  <si>
    <t>střídavý přepínač, vč. krytu kolébky, kompletní</t>
  </si>
  <si>
    <t>střídavý přepínač, vč. krytu kolébky, kompletní, IP44</t>
  </si>
  <si>
    <t>křížový přepínač, vč. krytu kolébky, kompletní</t>
  </si>
  <si>
    <t>jednofázová jednoduchá zásuvka 16A, kompletní</t>
  </si>
  <si>
    <t>jednofázová jednoduchá zásuvka 16A, kompletní, IP44</t>
  </si>
  <si>
    <t>jednofázová jednoduchá zásuvka 16A, kompletní, s vestavěným 3.stupněm přepěť. ochrany HAKEL, pro PC a TV</t>
  </si>
  <si>
    <t>vícerámečky - dle projektu interiéru</t>
  </si>
  <si>
    <t>Instalační materiál</t>
  </si>
  <si>
    <t>krabice KU68 - 1901 - přístrojová (pod vypínače) - pod omítku nebo KP 64/LA - do sádrokartonu</t>
  </si>
  <si>
    <r>
      <t>krabice KU68 - 1902 - rozvodná - pod omítku nebo KU 68LA/2  - do sádrokartonu vč. krabicových svorek WAGO do 2,5mm</t>
    </r>
    <r>
      <rPr>
        <vertAlign val="superscript"/>
        <sz val="10"/>
        <rFont val="Arial CE"/>
        <family val="2"/>
      </rPr>
      <t>2</t>
    </r>
  </si>
  <si>
    <t>chránička průměr 63mm</t>
  </si>
  <si>
    <t xml:space="preserve">ohebná trubka průměr 20mm </t>
  </si>
  <si>
    <t xml:space="preserve">ohebná trubka průměr 32mm </t>
  </si>
  <si>
    <t>plastová pancéřová trubka průměr 25mm vč.příslušenství pro montáž plastových pancéřových trubek (kolena, spojky, příchytky, atd.)</t>
  </si>
  <si>
    <t>svorka k ochrannému pospojení</t>
  </si>
  <si>
    <t>Kabely</t>
  </si>
  <si>
    <t>kabel CYKY 3Ox1,5</t>
  </si>
  <si>
    <t>kabel CYKY 3Jx1,5</t>
  </si>
  <si>
    <t>kabel CYKY 4Jx1,5</t>
  </si>
  <si>
    <t>kabel CYKY 3Jx2,5</t>
  </si>
  <si>
    <t>kabel CYKY 5Jx2,5</t>
  </si>
  <si>
    <t>kabel CYKY 5Jx6</t>
  </si>
  <si>
    <t>kabel CYKY 3x95+70</t>
  </si>
  <si>
    <t>vodič CYA 6mm2 - žluto-zelený</t>
  </si>
  <si>
    <t>vodič CYA 4mm2 - žluto-zelený</t>
  </si>
  <si>
    <t>Hromosvod a uzemnění</t>
  </si>
  <si>
    <r>
      <t xml:space="preserve">svodový vodič AlMgSi </t>
    </r>
    <r>
      <rPr>
        <sz val="10"/>
        <rFont val="Symbol"/>
        <family val="1"/>
      </rPr>
      <t>Ć</t>
    </r>
    <r>
      <rPr>
        <sz val="10"/>
        <rFont val="Arial CE"/>
        <family val="2"/>
      </rPr>
      <t>8mm</t>
    </r>
  </si>
  <si>
    <t>podpěry vedení pro daný typ střechy</t>
  </si>
  <si>
    <t>ochranný nátěr proti korozi</t>
  </si>
  <si>
    <t>připojovací a propojovací svorky, provedení nerez (SR)</t>
  </si>
  <si>
    <t xml:space="preserve">drobný nespecifikovaný materiál </t>
  </si>
  <si>
    <t>přípomocné práce - sekání drážky šířky max. 100mm, hloubky max. 70mm</t>
  </si>
  <si>
    <t>přípomocné práce - prostup stěnou tloušťky 300mm, průměr do 100mm</t>
  </si>
  <si>
    <t>nika pro rozvaděč</t>
  </si>
  <si>
    <t>pracovní pomůcky a náčiní ( lešení, pomocný materiál, atd. )</t>
  </si>
  <si>
    <t>ocelová konstrukce všeobecně</t>
  </si>
  <si>
    <t>drobný nespecifikovaný materiál ( sádra, šrouby, podložky, matice, hřebíky, vruty, hmoždinky, příchytky, atd. )</t>
  </si>
  <si>
    <t>uvedení do provozu, odzkoušení, naprogramování, předání uživateli, instruktážní návody, atd.</t>
  </si>
  <si>
    <t>hod</t>
  </si>
  <si>
    <t>zkoušky a revize ( revize rozvaděčů, revize elektroinstalace )</t>
  </si>
  <si>
    <t>dokumentace skutečného provedení</t>
  </si>
  <si>
    <t>dodavatelská dokumentace rozvaděče</t>
  </si>
  <si>
    <t>Specifikace dodávky</t>
  </si>
  <si>
    <t xml:space="preserve">Rozvaděč RE </t>
  </si>
  <si>
    <t xml:space="preserve">oceloplechový rozvaděč zapuštěný SCHRACK M2000, 2U-16, pro dva elektroměry - jedno místo jako rezerva, Schrack energietechnik, rozměry: 590(š) x 825 (v) x 150(hl), plné bílé dveře, přívod spodem, vývody spodem, vč. příslušenství, zámku dveří atd. </t>
  </si>
  <si>
    <t>třífázový jistič 3P/B/25A</t>
  </si>
  <si>
    <t>PEN CU sběrnice vč. izolačních držáků pro uchycení do rozvaděče</t>
  </si>
  <si>
    <t>propojovací vodiče Cu (lanka), plastové kabel. žlaby pro vedení vodičů</t>
  </si>
  <si>
    <t>popisy a číslování přístrojů a rozvaděče</t>
  </si>
  <si>
    <t>drobný nespecifikovaný materiál</t>
  </si>
  <si>
    <t>Rozvaděč RB</t>
  </si>
  <si>
    <t>Bytový rozvaděč silnoproudu, celoplechový, zapuštěný pod omítku SCHRACK M2000, 1U-18, 6 řad, 78 modulů, IP30, osazovací rozměry: 380(š) x 915 (v) x 150 (hl), plné bílé dveře, přívod horem, vývody spodem, horem, vč. příslušenství</t>
  </si>
  <si>
    <t>PE+N CU sběrnice vč. izolačních držáků pro uchycení do rozvaděče</t>
  </si>
  <si>
    <r>
      <t>náplň</t>
    </r>
    <r>
      <rPr>
        <sz val="10"/>
        <rFont val="Arial CE"/>
        <family val="2"/>
      </rPr>
      <t xml:space="preserve"> - dle výkresové dokumentace</t>
    </r>
  </si>
  <si>
    <t>SLABOPROUD</t>
  </si>
  <si>
    <t>Rozvaděč slaboproudu</t>
  </si>
  <si>
    <t>Bytový rozvaděč slaboproudu, oceloplechový rozvaděč zapuštěný pod omítku SCHRACK M2000, 1U-12, 4 řady, 52 modulů, IP30, osazovací rozměry: 380(š) x 640 (v) x 150 (hl), plné bílé dveře</t>
  </si>
  <si>
    <t>Přesun rozvaděče UPC</t>
  </si>
  <si>
    <t xml:space="preserve">Přesun rozvaděče UPC na chodbu v 6.NP, přesun rozvaděče musí realizovat firma UPC nebo firma pověřená, kabely budou vedeny mimo prostory bytu, přesnou pozici rozvaděče určí firma UPC </t>
  </si>
  <si>
    <t>Koaxiální kabel dle specifikace UPC mezi rozvaděčem UPC a rozvaděčem slaboproudu</t>
  </si>
  <si>
    <t>Rozvody strukturované kabeláže</t>
  </si>
  <si>
    <t>Dvojzásuvka strukturované kabeláže 2x RJ45 kategorie 5e pro instalaci do bytů včetně rámečků, instalačního materiálu atd. Design dle profese silnoproud</t>
  </si>
  <si>
    <t>Kabelová trasa - kabel UTP kategorie 5e</t>
  </si>
  <si>
    <t>Ohebná trubka pr.20 pro instalaci do stěn nebo podlahy</t>
  </si>
  <si>
    <t>Drobný nespecifikovaný materiál</t>
  </si>
  <si>
    <t xml:space="preserve">Instalace systému, montážní a přípravné práce, měření zásuvek, dodavatelská dokumentace, dokumentace skutečného provedení </t>
  </si>
  <si>
    <t>Kabel SYKFY 3x2x0,5 pro napojení do rozvodů Telefónica</t>
  </si>
  <si>
    <t>Zásuvka RJ45 kategorie 5e na DIN lištu</t>
  </si>
  <si>
    <t>Domácí telefon</t>
  </si>
  <si>
    <t>Úprava panelu domácího telefonu venkovního provedení, pro doplnění domácího telefonu do nového bytu, včetně instalačního materiálu</t>
  </si>
  <si>
    <t>Přístroj domácího telefonu dvoutónový, instalace na stěnu, včetně instalačního materiálu</t>
  </si>
  <si>
    <t xml:space="preserve">Zvonkové tlačítko před byt, design dle silnoproudu </t>
  </si>
  <si>
    <t>Zvonek, upevnění na zeď nad dveře</t>
  </si>
  <si>
    <t>Systémový kabel pro napojení domácího telefonu</t>
  </si>
  <si>
    <t>Ohebná trubka pr.25 pro instalaci do stěn nebo podlahy</t>
  </si>
  <si>
    <t xml:space="preserve">Instalace systému, montážní a přípravné práce, oživení systému, dodavatelská dokumentace, dokumentace skutečného provedení </t>
  </si>
  <si>
    <t>Rozvody společné televizní antény</t>
  </si>
  <si>
    <t>Přemístění hlavního rozvaděče společné televizní antény na chodbu, uprava kabeláže</t>
  </si>
  <si>
    <t>Rozbočovač pro 6 zásuvek STA</t>
  </si>
  <si>
    <t>Zásuvka STA koncová TV-R-SAT včetně rámečků, instalačního materiálu, design dle profese silnoproud</t>
  </si>
  <si>
    <t>Kabelová trasa - koaxiální kabel KH21D</t>
  </si>
  <si>
    <t>Ohebná trubka pr.40 pro instalaci do stěn nebo podlahy</t>
  </si>
  <si>
    <t>Automatický kouřový detektor zajišťující signalizaci požáru, vč. instalace</t>
  </si>
  <si>
    <t>Požární ucpávky</t>
  </si>
  <si>
    <t>Zkušební provoz</t>
  </si>
  <si>
    <t>Autorský dozor</t>
  </si>
  <si>
    <t>Ostatní náklady, režie, zkoušky, revize, atd.</t>
  </si>
  <si>
    <t>MONTÁŽE</t>
  </si>
  <si>
    <t>Montáž silnoproudých rozvodů včetně vyzbrojení rozvaděče RB</t>
  </si>
  <si>
    <t>soub</t>
  </si>
  <si>
    <t>Montáž slaboproudých rozvodů</t>
  </si>
  <si>
    <t>Zednické práce a stavební přípomoci ( prozážení stěn, stropů, provádění drážek, začištění )</t>
  </si>
  <si>
    <t>Dveře dřevěné vnitřní hladké posuvné 800/1970</t>
  </si>
  <si>
    <t>kování posuvné  pro dveře posuvné do stěny SDK</t>
  </si>
  <si>
    <t xml:space="preserve">Připojovací  potrubí kanalizace – HT-system </t>
  </si>
  <si>
    <t>vestavný zásobníkový ohřívač  (dodávka vytápění)</t>
  </si>
  <si>
    <t>přípojná armatůra  – DN20</t>
  </si>
  <si>
    <t>expanzní nádoba DD 2/10</t>
  </si>
  <si>
    <t>Vodovodní potrubí -   PN16</t>
  </si>
  <si>
    <t>Vodovodní potrubí - PN20</t>
  </si>
  <si>
    <t>Potrubní izolace  síla stěny 5 mm</t>
  </si>
  <si>
    <t>Zahradní mrazuvzdorný ventil DN15</t>
  </si>
  <si>
    <t xml:space="preserve">Cirkulační čerpadlo  – DN15 </t>
  </si>
  <si>
    <t xml:space="preserve">K. K. zahradní na hadici - 1/2" x 1/2", chrom </t>
  </si>
  <si>
    <t>Zpětný ventil  – 20</t>
  </si>
  <si>
    <t>Zpětný ventil – 15</t>
  </si>
  <si>
    <t xml:space="preserve">K. K. - 3/4" </t>
  </si>
  <si>
    <t xml:space="preserve">K. K. - 1" </t>
  </si>
  <si>
    <t>radiátorový ventil s dvoubodovým připojením  -rohový</t>
  </si>
  <si>
    <t>Zdivo nosné vnitřní  tl 300 mm pevnosti P 10 na MVC</t>
  </si>
  <si>
    <t>Zdivo nosné vnitřní zvukově izolační  tl 300 mm pevnosti P 15 na MC</t>
  </si>
  <si>
    <t>překlad 7 z cihelných tvarovek   7x23,8x150 cm</t>
  </si>
  <si>
    <t>Příčky zvukově izolační  tl 140mm pevnosti P10 na MVC</t>
  </si>
  <si>
    <t xml:space="preserve">Obezdívka koupelnových van ploch rovných tl 75 mm z pórobetonových přesných příčkovek hladkých </t>
  </si>
  <si>
    <t>deska minerální izolační  TF tl.80 mm</t>
  </si>
  <si>
    <t xml:space="preserve">dlaždice teracová 30x30x3 cm </t>
  </si>
  <si>
    <t xml:space="preserve">Izolace proti zemní vlhkosti na vodorovné ploše těsnicí kaší </t>
  </si>
  <si>
    <t xml:space="preserve">Izolace proti zemní vlhkosti na svislé ploše těsnicí kaší </t>
  </si>
  <si>
    <t>deska minerální střešní izolační  mm tl. 120 mm</t>
  </si>
  <si>
    <t>deska polystyrénová pro snížení kročejového hluku  1000x500x20mm</t>
  </si>
  <si>
    <t>deska minerální izolační  mm tl. 80 mm</t>
  </si>
  <si>
    <t>deska minerální izolační  tl. 100 mm</t>
  </si>
  <si>
    <t>Bednění střech rovných z desek tl 18 mm na sraz šroubovaných na krokve</t>
  </si>
  <si>
    <t>Bednění střech rovných z desek  tl 24 mm na pero a drážku šroubovaných na rošt</t>
  </si>
  <si>
    <t>Bednění střech rovných z desek  tl 30 mm na sraz šroubovaných na rošt</t>
  </si>
  <si>
    <t>Bednění střech rovných z desek tl 25 mm na pero a drážku šroubovaných na rošt</t>
  </si>
  <si>
    <t>fólie parotěsná</t>
  </si>
  <si>
    <t>POZNÁMKA: VŠECHNY UVEDENÉ VÝROBKY A VÝROBCI VE VŠECH ČÁSTECH DOKUMENTACE JSOU POUZE INFORMATIVNÍ A SLOUŽÍ JAKO PODKLAD (PŘÍKLAD) PRO KONKRÉTNÍ VÝBĚR VÝROBKŮ ZA STEJNÝCH KVALITATIVNÍCH PODMÍNEK.</t>
  </si>
  <si>
    <t>KRYCÍ LIST ROZPOČTU</t>
  </si>
  <si>
    <t>Název stavby</t>
  </si>
  <si>
    <t>Podkrovní byt Dejvická 16-254</t>
  </si>
  <si>
    <t>JKSO</t>
  </si>
  <si>
    <t xml:space="preserve"> </t>
  </si>
  <si>
    <t>Kód stavby</t>
  </si>
  <si>
    <t>R2013-18</t>
  </si>
  <si>
    <t>Název objektu</t>
  </si>
  <si>
    <t>EČO</t>
  </si>
  <si>
    <t>Kód objektu</t>
  </si>
  <si>
    <t>Název části</t>
  </si>
  <si>
    <t>Místo</t>
  </si>
  <si>
    <t>Praha 6 - Dejvice</t>
  </si>
  <si>
    <t>Kód části</t>
  </si>
  <si>
    <t>Název podčásti</t>
  </si>
  <si>
    <t>Kód podčásti</t>
  </si>
  <si>
    <t>IČ</t>
  </si>
  <si>
    <t>DIČ</t>
  </si>
  <si>
    <t>Objednatel</t>
  </si>
  <si>
    <t xml:space="preserve">Městská část Praha 6 </t>
  </si>
  <si>
    <t>Projektant</t>
  </si>
  <si>
    <t xml:space="preserve">Ing. Filip Nehonský </t>
  </si>
  <si>
    <t>Zhotovitel</t>
  </si>
  <si>
    <t>Rozpočet číslo</t>
  </si>
  <si>
    <t>Zpracoval</t>
  </si>
  <si>
    <t>Dne</t>
  </si>
  <si>
    <t>Ing. Novotná</t>
  </si>
  <si>
    <t>16.09.2013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</si>
  <si>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</si>
  <si>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</si>
  <si>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</si>
  <si>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</si>
  <si>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</si>
  <si>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</si>
  <si>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</si>
  <si>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</si>
  <si>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</si>
  <si>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</si>
  <si>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</si>
  <si>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</si>
  <si>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</si>
  <si>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</si>
  <si>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</si>
  <si>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</si>
  <si>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</si>
  <si>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</si>
  <si>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</si>
  <si>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</si>
  <si>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</si>
  <si>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</si>
  <si>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</si>
  <si>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</si>
  <si>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</si>
  <si>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</si>
  <si>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</si>
  <si>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</si>
  <si>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</si>
  <si>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</si>
  <si>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</si>
  <si>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</si>
  <si>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</si>
  <si>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</si>
  <si>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</si>
  <si>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</si>
  <si>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</si>
  <si>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</si>
  <si>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</si>
  <si>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</si>
  <si>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</si>
  <si>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</si>
  <si>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</si>
  <si>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</si>
  <si>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</si>
  <si>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</si>
  <si>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</si>
  <si>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</si>
  <si>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</si>
  <si>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</si>
  <si>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</si>
  <si>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</si>
  <si>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</si>
  <si>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</si>
  <si>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</si>
  <si>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</si>
  <si>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</si>
  <si>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</si>
  <si>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</si>
  <si>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</si>
  <si>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</si>
  <si>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</si>
  <si>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</si>
  <si>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</si>
  <si>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</si>
  <si>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</si>
  <si>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</si>
  <si>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</si>
  <si>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</si>
  <si>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</si>
  <si>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</si>
  <si>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</si>
  <si>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</si>
  <si>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</si>
  <si>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</si>
  <si>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</si>
  <si>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</si>
  <si>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</si>
  <si>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</si>
  <si>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</si>
  <si>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3</t>
  </si>
  <si>
    <t>Svislé a kompletní konstrukce</t>
  </si>
  <si>
    <t>1</t>
  </si>
  <si>
    <t>K</t>
  </si>
  <si>
    <t>011</t>
  </si>
  <si>
    <t>311238115</t>
  </si>
  <si>
    <t>m2</t>
  </si>
  <si>
    <t>2</t>
  </si>
  <si>
    <t>ST02</t>
  </si>
  <si>
    <t>-1</t>
  </si>
  <si>
    <t>311238136</t>
  </si>
  <si>
    <t>"přezdění štítového zdiva"  (5,300+6,65)*2,615-1,26*1,425*2+2,375*(3,30-2,615)</t>
  </si>
  <si>
    <t>ST01</t>
  </si>
  <si>
    <t>"chodba" 1,83*(3,85+3,015)/2-0,90*2,00+1,40*3,015</t>
  </si>
  <si>
    <t>"schodišťová stěna" 6,40*1,60/2</t>
  </si>
  <si>
    <t>317121102</t>
  </si>
  <si>
    <t>Montáž prefabrikovaných překladů pro světlost otvoru do 1800 mm</t>
  </si>
  <si>
    <t>kus</t>
  </si>
  <si>
    <t>"N7" 4</t>
  </si>
  <si>
    <t>"N6" 3*2</t>
  </si>
  <si>
    <t>"N5" 3</t>
  </si>
  <si>
    <t>4</t>
  </si>
  <si>
    <t>M</t>
  </si>
  <si>
    <t>MAT</t>
  </si>
  <si>
    <t>593407870</t>
  </si>
  <si>
    <t>5</t>
  </si>
  <si>
    <t>317941121</t>
  </si>
  <si>
    <t>Osazování ocelových válcovaných nosníků na zdivu I, IE, U, UE nebo L do č 12</t>
  </si>
  <si>
    <t>t</t>
  </si>
  <si>
    <t>"L60/60/6" 0,80*2*5,47/1000</t>
  </si>
  <si>
    <t>6</t>
  </si>
  <si>
    <t>133317320</t>
  </si>
  <si>
    <t>tyč ocelová L rovnoramenná, značka oceli S 235 JR, 60x60x6 mm</t>
  </si>
  <si>
    <t>7</t>
  </si>
  <si>
    <t>317998115</t>
  </si>
  <si>
    <t>Tepelná izolace mezi překlady v 24 cm z polystyrénu tl 100 mm</t>
  </si>
  <si>
    <t>m</t>
  </si>
  <si>
    <t>"N6" 2*1,50</t>
  </si>
  <si>
    <t>8</t>
  </si>
  <si>
    <t>345001</t>
  </si>
  <si>
    <t>Revize a případná oprava komínového tělesa (výměna poškozených cihel, omítka aj.)</t>
  </si>
  <si>
    <t>kpl</t>
  </si>
  <si>
    <t>9</t>
  </si>
  <si>
    <t>342248131</t>
  </si>
  <si>
    <t>st07</t>
  </si>
  <si>
    <t>"skladba ST.07" (3,184+0,705)*2,10</t>
  </si>
  <si>
    <t>10</t>
  </si>
  <si>
    <t>346244353</t>
  </si>
  <si>
    <t>(1,80)*0,60</t>
  </si>
  <si>
    <t>11</t>
  </si>
  <si>
    <t>014</t>
  </si>
  <si>
    <t>349231821</t>
  </si>
  <si>
    <t>Přizdívka ostění s ozubem z cihel tl do 300 mm</t>
  </si>
  <si>
    <t>"čm.6.04" 0,33*2*2,10</t>
  </si>
  <si>
    <t>"čm.6.06"0,15*5,0</t>
  </si>
  <si>
    <t>"č.m-6.01" 0,35*3*2,60</t>
  </si>
  <si>
    <t>"O.2" (0,45+1,16)*2*0,30</t>
  </si>
  <si>
    <t>"O.3" (0,45+1,16)*2*0,30</t>
  </si>
  <si>
    <t>Vodorovné konstrukce</t>
  </si>
  <si>
    <t>12</t>
  </si>
  <si>
    <t>411354209</t>
  </si>
  <si>
    <t>Bednění stropů ztracené z hraněných trapézových vln v 30 mm plech lesklý tl 1,0 mm</t>
  </si>
  <si>
    <t>strop</t>
  </si>
  <si>
    <t>13</t>
  </si>
  <si>
    <t>413231231</t>
  </si>
  <si>
    <t>Zazdívka zhlaví stropních trámů průřezu přes 40000 mm2</t>
  </si>
  <si>
    <t>14</t>
  </si>
  <si>
    <t>413232221</t>
  </si>
  <si>
    <t>Zazdívka zhlaví válcovaných nosníků v do 300 mm</t>
  </si>
  <si>
    <t>15</t>
  </si>
  <si>
    <t>413941123</t>
  </si>
  <si>
    <t>Osazování ocelových válcovaných nosníků stropů I, IE, U, UE nebo L do č. 22</t>
  </si>
  <si>
    <t>"HEB 200" 11,20*61,30/1000</t>
  </si>
  <si>
    <t>"UPN 200" 4,0*25,30/1000</t>
  </si>
  <si>
    <t>"IPN 200" 90,90*26,20/1000</t>
  </si>
  <si>
    <t>"IPN 160" 28,85*17,90/1000</t>
  </si>
  <si>
    <t>"L75/50/6" 192,90*5,65/1000</t>
  </si>
  <si>
    <t>16</t>
  </si>
  <si>
    <t>134867150</t>
  </si>
  <si>
    <t>tyč ocelová HEB, jakost S 235 JR označení průřezu 200</t>
  </si>
  <si>
    <t>"HEB 200" 11,20*61,30*1,20/1000</t>
  </si>
  <si>
    <t>17</t>
  </si>
  <si>
    <t>134834150</t>
  </si>
  <si>
    <t>tyč ocelová U , jakost S355J2 označení průřezu 200</t>
  </si>
  <si>
    <t>"UPN 200" 4,0*25,30*1,20/1000</t>
  </si>
  <si>
    <t>18</t>
  </si>
  <si>
    <t>133806300</t>
  </si>
  <si>
    <t>tyč ocelová I, značka oceli S 235 JR, označení průřezu 160</t>
  </si>
  <si>
    <t>"IPN 160" 28,85*17,90*1,20/1000</t>
  </si>
  <si>
    <t>19</t>
  </si>
  <si>
    <t>134809150</t>
  </si>
  <si>
    <t>tyč ocelová I, jakost S 235 JR označení průřezu 200</t>
  </si>
  <si>
    <t>"IPN 200" 90,90*26,20*1,20/1000</t>
  </si>
  <si>
    <t>20</t>
  </si>
  <si>
    <t>133354300</t>
  </si>
  <si>
    <t>tyč ocelová L nerovnoramenná, značka oceli S 235 JR 75x50x6 mm</t>
  </si>
  <si>
    <t>"L75/50/6" 192,90*5,65*1,20/1000</t>
  </si>
  <si>
    <t>21</t>
  </si>
  <si>
    <t>417321515</t>
  </si>
  <si>
    <t>Ztužující pásy a věnce ze ŽB tř. C 25/30</t>
  </si>
  <si>
    <t>m3</t>
  </si>
  <si>
    <t>(6,10+7,05+5,0)*0,20*0,25</t>
  </si>
  <si>
    <t>22</t>
  </si>
  <si>
    <t>417351115</t>
  </si>
  <si>
    <t>Zřízení bednění ztužujících věnců</t>
  </si>
  <si>
    <t>(6,10+7,05+5,0)*2*0,25</t>
  </si>
  <si>
    <t>23</t>
  </si>
  <si>
    <t>417351116</t>
  </si>
  <si>
    <t>Odstranění bednění ztužujících věnců</t>
  </si>
  <si>
    <t>24</t>
  </si>
  <si>
    <t>417361821</t>
  </si>
  <si>
    <t>Výztuž ztužujících pásů a věnců betonářskou ocelí 10 505</t>
  </si>
  <si>
    <t>"6xR10 dl.18,15m" 0,62*6*18,15*1,05/1000</t>
  </si>
  <si>
    <t>"2xR8 dl. 18,15m" 0,40*2*18,15*1,05/1000</t>
  </si>
  <si>
    <t>"třmínky R8 dl. (0,2+0,25)*2 po 200mm" (0,20+0,25)*2*18,15/0,20*0,40*1,05/1000</t>
  </si>
  <si>
    <t>Úpravy povrchů, podlahy a osazování výplní</t>
  </si>
  <si>
    <t>25</t>
  </si>
  <si>
    <t>612142001</t>
  </si>
  <si>
    <t>Potažení vnitřních stěn sklovláknitým pletivem vtlačeným do tenkovrstvé hmoty</t>
  </si>
  <si>
    <t>"vnitřní schodišťové zdivo" (1,60+1,40+0,15)*2,60</t>
  </si>
  <si>
    <t>26</t>
  </si>
  <si>
    <t>612311131</t>
  </si>
  <si>
    <t>Vápenná omítka štuková jednovrstvá vnitřních stěn nanášená ručně</t>
  </si>
  <si>
    <t>27</t>
  </si>
  <si>
    <t>612321141</t>
  </si>
  <si>
    <t>Vápenocementová omítka štuková dvouvrstvá vnitřních stěn nanášená ručně</t>
  </si>
  <si>
    <t>"7.NP" 4,40*2,10+(1,40+1,15)*(1,0+0)/2</t>
  </si>
  <si>
    <t>28</t>
  </si>
  <si>
    <t>612341121</t>
  </si>
  <si>
    <t>Sádrová nebo vápenosádrová omítka hladká jednovrstvá vnitřních stěn nanášená ručně</t>
  </si>
  <si>
    <t>"čm.6.01" (3,05+1,85)*2,50-0,90*2,00-0,80*2,00</t>
  </si>
  <si>
    <t>"čm.6.02" (2,713*2+0,45*2)*2,50-0,80*2,0-1,26*1,425</t>
  </si>
  <si>
    <t>"čm.6.03" (3,655+4,275)*2,50-1,26*1,425</t>
  </si>
  <si>
    <t>"čm.6.04" (0,715+0,55*2)*2,50</t>
  </si>
  <si>
    <t>"čm.6.05" (1,80+1,40)*2,50</t>
  </si>
  <si>
    <t>"čm.6.06" (2,90+0,30+0,25+0,60+0,945+0,45)*2,60+(0,85+6,00)*(0,85+2,60)/2</t>
  </si>
  <si>
    <t>"čm.6.07"1,95*2,50</t>
  </si>
  <si>
    <t>"čm.6.08" (1,45*2+2,05)*2,50</t>
  </si>
  <si>
    <t>29</t>
  </si>
  <si>
    <t>622142001</t>
  </si>
  <si>
    <t>Potažení vnějších stěn sklovláknitým pletivem vtlačeným do tenkovrstvé hmoty</t>
  </si>
  <si>
    <t>"ze skladby ST07"  (6,05+0,20*2)*2,10</t>
  </si>
  <si>
    <t>"skladba ST.08" 2,159*(2,0+0,90)/2</t>
  </si>
  <si>
    <t>30</t>
  </si>
  <si>
    <t>622211021</t>
  </si>
  <si>
    <t>Montáž zateplení vnějších stěn z polystyrénových desek tl do 120 mm</t>
  </si>
  <si>
    <t>"ostění otvorů svislých konstrukcí" 0,10*(1,26+1,425)*2*2+0,10*(0,45*2+1,13+1,16)*2</t>
  </si>
  <si>
    <t>"izolace do bednění věnce" (6,10+7,05+5,0)*0,25</t>
  </si>
  <si>
    <t>31</t>
  </si>
  <si>
    <t>283759330</t>
  </si>
  <si>
    <t>deska fasádní polystyrénová EPS 70 F 1000 x 500 x 50 mm</t>
  </si>
  <si>
    <t>32</t>
  </si>
  <si>
    <t>283759380</t>
  </si>
  <si>
    <t>deska fasádní polystyrénová EPS 70 F 1000 x 500 x 100 mm</t>
  </si>
  <si>
    <t>33</t>
  </si>
  <si>
    <t>283759390</t>
  </si>
  <si>
    <t>deska fasádní polystyrénová EPS 70 F 1000 x 500 x 120 mm</t>
  </si>
  <si>
    <t>34</t>
  </si>
  <si>
    <t>622221011</t>
  </si>
  <si>
    <t>Montáž zateplení vnějších stěn z minerální vlny s podélnou orientací vláken tl do 80 mm</t>
  </si>
  <si>
    <t>35</t>
  </si>
  <si>
    <t>631515260</t>
  </si>
  <si>
    <t>36</t>
  </si>
  <si>
    <t>622322321</t>
  </si>
  <si>
    <t>Vápenocementová lehčená omítka hladká jednovrstvá vnějších stěn nanášená strojně</t>
  </si>
  <si>
    <t>37</t>
  </si>
  <si>
    <t>622611103</t>
  </si>
  <si>
    <t>Nátěr silikonový jednonásobný vnějších omítaných stěn bez penetrace provedený ručně</t>
  </si>
  <si>
    <t>38</t>
  </si>
  <si>
    <t>622611133</t>
  </si>
  <si>
    <t>Nátěr silikonový dvojnásobný vnějších omítaných stěn včetně penetrace provedený ručně</t>
  </si>
  <si>
    <t>39</t>
  </si>
  <si>
    <t>631311126</t>
  </si>
  <si>
    <t>Mazanina tl do 120 mm z betonu prostého tř. C 25/30</t>
  </si>
  <si>
    <t>strop*(0,03/2+0,07)</t>
  </si>
  <si>
    <t>40</t>
  </si>
  <si>
    <t>631319012</t>
  </si>
  <si>
    <t>Příplatek k mazanině tl do 120 mm za přehlazení povrchu</t>
  </si>
  <si>
    <t>41</t>
  </si>
  <si>
    <t>631362021</t>
  </si>
  <si>
    <t>Výztuž mazanin svařovanými sítěmi Kari</t>
  </si>
  <si>
    <t>strop*4,44*1,15/1000</t>
  </si>
  <si>
    <t>42</t>
  </si>
  <si>
    <t>632481213</t>
  </si>
  <si>
    <t>Separační vrstva z PE fólie</t>
  </si>
  <si>
    <t>P0101+P0102</t>
  </si>
  <si>
    <t>43</t>
  </si>
  <si>
    <t>636311113</t>
  </si>
  <si>
    <t>Kladení dlažby z betonových dlaždic 30x30cm na sucho na terče z umělé hmoty o výšce do 100 mm</t>
  </si>
  <si>
    <t>S0101</t>
  </si>
  <si>
    <t>44</t>
  </si>
  <si>
    <t>592472400</t>
  </si>
  <si>
    <t>45</t>
  </si>
  <si>
    <t>642945111</t>
  </si>
  <si>
    <t>Osazování protipožárních nebo protiplynových zárubní dveří jednokřídlových do 2,5 m2</t>
  </si>
  <si>
    <t>46</t>
  </si>
  <si>
    <t>553311190</t>
  </si>
  <si>
    <t>zárubeň ocelová pro běžné zdění H 110 900 L/P</t>
  </si>
  <si>
    <t>Ostatní konstrukce a práce</t>
  </si>
  <si>
    <t>47</t>
  </si>
  <si>
    <t>003</t>
  </si>
  <si>
    <t>945412113</t>
  </si>
  <si>
    <t>Teleskopická hydraulická montážní plošina výška zdvihu do 32 m</t>
  </si>
  <si>
    <t>den</t>
  </si>
  <si>
    <t>48</t>
  </si>
  <si>
    <t>949101112</t>
  </si>
  <si>
    <t>Lešení pomocné pro objekty pozemních staveb s lešeňovou podlahou v do 3,5 m zatížení do 150 kg/m2</t>
  </si>
  <si>
    <t>(p0101+p0102)/2</t>
  </si>
  <si>
    <t>49</t>
  </si>
  <si>
    <t>952901111</t>
  </si>
  <si>
    <t>Vyčištění budov bytové a občanské výstavby při výšce podlaží do 4 m</t>
  </si>
  <si>
    <t>p0101+p0102+p0201+s0101</t>
  </si>
  <si>
    <t>50</t>
  </si>
  <si>
    <t>013</t>
  </si>
  <si>
    <t>962031133</t>
  </si>
  <si>
    <t>Bourání příček z cihel pálených na MVC tl do 150 mm</t>
  </si>
  <si>
    <t>"7.NP" 4,06*(2,35+0)/2+2,454*0,86</t>
  </si>
  <si>
    <t>"6.NP" (2,992+3,671)*2,50</t>
  </si>
  <si>
    <t>51</t>
  </si>
  <si>
    <t>963013530</t>
  </si>
  <si>
    <t>Bourání stropů s keramickou výplní</t>
  </si>
  <si>
    <t>"střecha nad schodištěm" 3,099*3,456</t>
  </si>
  <si>
    <t>52</t>
  </si>
  <si>
    <t>964061341</t>
  </si>
  <si>
    <t>Uvolnění zhlaví trámů ze zdiva cihelného průřezu zhlaví přes 0,05 m2</t>
  </si>
  <si>
    <t>53</t>
  </si>
  <si>
    <t>964073221</t>
  </si>
  <si>
    <t>Vybourání válcovaných nosníků ze zdiva cihelného dl do 4 m hmotnosti 20 kg/m</t>
  </si>
  <si>
    <t>"IPE 160" 6*3,15*16,20/1000</t>
  </si>
  <si>
    <t>54</t>
  </si>
  <si>
    <t>965041341</t>
  </si>
  <si>
    <t>Bourání podkladů pod dlažby nebo mazanin škvárobetonových tl do 100 mm pl přes 4 m2</t>
  </si>
  <si>
    <t>"půda" 32,05*0,12</t>
  </si>
  <si>
    <t>55</t>
  </si>
  <si>
    <t>965042141</t>
  </si>
  <si>
    <t>Bourání podkladů pod dlažby nebo mazanin betonových nebo z litého asfaltu tl do 100 mm pl přes 4 m2</t>
  </si>
  <si>
    <t>"sušárna" (16,84+17,35)*0,10</t>
  </si>
  <si>
    <t>"půda" 6,38*0,10</t>
  </si>
  <si>
    <t>"podesta" 1,55*1,80*0,10</t>
  </si>
  <si>
    <t>"půda 7.NP" (25,19+8,33+6,91)*0,10</t>
  </si>
  <si>
    <t>"střecha nad schodištěm" 3,099*3,456*0,10</t>
  </si>
  <si>
    <t>56</t>
  </si>
  <si>
    <t>965081113</t>
  </si>
  <si>
    <t>Bourání dlažby z dlaždic půdních plochy přes 1 m2</t>
  </si>
  <si>
    <t>"půda" 32,05</t>
  </si>
  <si>
    <t>57</t>
  </si>
  <si>
    <t>965081213</t>
  </si>
  <si>
    <t>Bourání podlah z dlaždic keramických nebo xylolitových tl do 10 mm plochy přes 1 m2</t>
  </si>
  <si>
    <t>"sušárna" 16,84+17,35</t>
  </si>
  <si>
    <t>"půda" 6,38</t>
  </si>
  <si>
    <t>"podesta" 1,55*1,80</t>
  </si>
  <si>
    <t>58</t>
  </si>
  <si>
    <t>968062245</t>
  </si>
  <si>
    <t>Vybourání dřevěných rámů oken jednoduchých včetně křídel pl do 2 m2</t>
  </si>
  <si>
    <t>"6.NP" 0,435*0,74</t>
  </si>
  <si>
    <t>59</t>
  </si>
  <si>
    <t>968062246</t>
  </si>
  <si>
    <t>Vybourání dřevěných rámů oken jednoduchých včetně křídel pl do 4 m2</t>
  </si>
  <si>
    <t>1,162*1,58*2</t>
  </si>
  <si>
    <t>60</t>
  </si>
  <si>
    <t>968072455</t>
  </si>
  <si>
    <t>Vybourání kovových dveřních zárubní pl do 2 m2</t>
  </si>
  <si>
    <t>1,0*2,04+0,79*2,01+0,80*2,01+0,71*1,97</t>
  </si>
  <si>
    <t>61</t>
  </si>
  <si>
    <t>971033641</t>
  </si>
  <si>
    <t>Vybourání otvorů ve zdivu cihelném pl do 4 m2 na MVC nebo MV tl do 300 mm</t>
  </si>
  <si>
    <t>"6.NP" (0,132+0,116)*0,198*2,13</t>
  </si>
  <si>
    <t>62</t>
  </si>
  <si>
    <t>971033651</t>
  </si>
  <si>
    <t>Vybourání otvorů ve zdivu cihelném pl do 4 m2 na MVC nebo MV tl do 600 mm</t>
  </si>
  <si>
    <t>"6.NP" 2,05*2,02*0,335+1,10*2,10*0,335</t>
  </si>
  <si>
    <t>63</t>
  </si>
  <si>
    <t>973031336</t>
  </si>
  <si>
    <t>Vysekání kapes ve zdivu cihelném na MV nebo MVC pl do 0,16 m2 hl do 450 mm</t>
  </si>
  <si>
    <t>64</t>
  </si>
  <si>
    <t>978013191</t>
  </si>
  <si>
    <t>Otlučení vnitřních omítek stěn MV nebo MVC stěn v rozsahu do 100 %</t>
  </si>
  <si>
    <t>"čm.6.06" 6,00*(0,58+5,10)/2+0,689*5,10+(0,95+1,05)*5,10+(3,0+3,70)*2,50</t>
  </si>
  <si>
    <t>"čm.6.07" 1,95*2,50</t>
  </si>
  <si>
    <t>"čm.6.08" (1,40+2,05)*2,50</t>
  </si>
  <si>
    <t>"č.m.6.01" 1,815*2,50</t>
  </si>
  <si>
    <t>"čm.6.02" 2,713*2,50</t>
  </si>
  <si>
    <t>"čm.6.05"  (1,82+0,78)*2*2,50</t>
  </si>
  <si>
    <t>99</t>
  </si>
  <si>
    <t>Přesun hmot</t>
  </si>
  <si>
    <t>65</t>
  </si>
  <si>
    <t>997013116</t>
  </si>
  <si>
    <t>Vnitrostaveništní doprava suti a vybouraných hmot pro budovy v do 21 m s použitím mechanizace</t>
  </si>
  <si>
    <t>66</t>
  </si>
  <si>
    <t>997013312</t>
  </si>
  <si>
    <t>Montáž a demontáž stavebního výtahu v do 20 m</t>
  </si>
  <si>
    <t>21,0*1,2</t>
  </si>
  <si>
    <t>67</t>
  </si>
  <si>
    <t>997013322</t>
  </si>
  <si>
    <t>Příplatek ke stavebnímu výtahu  v do 20 m za první a ZKD den použití</t>
  </si>
  <si>
    <t>25,2*15</t>
  </si>
  <si>
    <t>68</t>
  </si>
  <si>
    <t>997013501</t>
  </si>
  <si>
    <t>Odvoz suti na skládku a vybouraných hmot nebo meziskládku do 1 km se složením</t>
  </si>
  <si>
    <t>69</t>
  </si>
  <si>
    <t>997013509</t>
  </si>
  <si>
    <t>Příplatek k odvozu suti a vybouraných hmot na skládku ZKD 1 km přes 1 km</t>
  </si>
  <si>
    <t>"skládka do 10km" 94,65*9</t>
  </si>
  <si>
    <t>70</t>
  </si>
  <si>
    <t>997013803</t>
  </si>
  <si>
    <t>Poplatek za uložení stavebního odpadu z keramických materiálů na skládce (skládkovné)</t>
  </si>
  <si>
    <t>71</t>
  </si>
  <si>
    <t>997013811</t>
  </si>
  <si>
    <t>Poplatek za uložení stavebního dřevěného odpadu na skládce (skládkovné)</t>
  </si>
  <si>
    <t>72</t>
  </si>
  <si>
    <t>997013814</t>
  </si>
  <si>
    <t>Poplatek za uložení stavebního odpadu z izolačních hmot na skládce (skládkovné)</t>
  </si>
  <si>
    <t>73</t>
  </si>
  <si>
    <t>998011003</t>
  </si>
  <si>
    <t>Přesun hmot pro budovy zděné v do 24 m</t>
  </si>
  <si>
    <t>74</t>
  </si>
  <si>
    <t>979001</t>
  </si>
  <si>
    <t>Požární ucpávky pro prostupy instalací požárními konstrukcemi</t>
  </si>
  <si>
    <t>Práce a dodávky PSV</t>
  </si>
  <si>
    <t>711</t>
  </si>
  <si>
    <t>Izolace proti vodě, vlhkosti a plynům</t>
  </si>
  <si>
    <t>75</t>
  </si>
  <si>
    <t>711193121</t>
  </si>
  <si>
    <t>3,67+2,79</t>
  </si>
  <si>
    <t>76</t>
  </si>
  <si>
    <t>711193131</t>
  </si>
  <si>
    <t>"6.07" (1,75+0,90*2)*2,00</t>
  </si>
  <si>
    <t>77</t>
  </si>
  <si>
    <t>998711203</t>
  </si>
  <si>
    <t>Přesun hmot procentní pro izolace proti vodě, vlhkosti a plynům v objektech v do 60 m</t>
  </si>
  <si>
    <t>712</t>
  </si>
  <si>
    <t>Povlakové krytiny</t>
  </si>
  <si>
    <t>78</t>
  </si>
  <si>
    <t>712361702</t>
  </si>
  <si>
    <t>Provedení povlakové krytiny střech do 10° fólií přilepenou bodově</t>
  </si>
  <si>
    <t>s0101</t>
  </si>
  <si>
    <t>79</t>
  </si>
  <si>
    <t>283220580</t>
  </si>
  <si>
    <t>fólie střešní PVC  1,5 mm, specifikace dle PD</t>
  </si>
  <si>
    <t>80</t>
  </si>
  <si>
    <t>765</t>
  </si>
  <si>
    <t>765125302</t>
  </si>
  <si>
    <t>Montáž střešního výlezu plochy jednotlivě přes 0,25 m2, vč. detailů</t>
  </si>
  <si>
    <t>81</t>
  </si>
  <si>
    <t>591646220</t>
  </si>
  <si>
    <t>OV 01 výlez na střechu 1080x680, komplet sestava vč. kotvení, specifikace dle PD</t>
  </si>
  <si>
    <t>82</t>
  </si>
  <si>
    <t>998712203</t>
  </si>
  <si>
    <t>Přesun hmot procentní pro krytiny povlakové v objektech v do 24 m</t>
  </si>
  <si>
    <t>713</t>
  </si>
  <si>
    <t>Izolace tepelné</t>
  </si>
  <si>
    <t>83</t>
  </si>
  <si>
    <t>713110821</t>
  </si>
  <si>
    <t>Odstranění tepelné izolace stropů volně kladených z polystyrenu tl do 100 mm</t>
  </si>
  <si>
    <t>"půda 7.NP" 30,30</t>
  </si>
  <si>
    <t>"půda 7.NP" 25,19+8,33+6,91</t>
  </si>
  <si>
    <t>84</t>
  </si>
  <si>
    <t>713111121</t>
  </si>
  <si>
    <t>Montáž izolace tepelné spodem stropů s uchycením drátem rohoží, pásů, dílců, desek</t>
  </si>
  <si>
    <t>"S01.01" 9,285*6,639</t>
  </si>
  <si>
    <t>P0201+S0101</t>
  </si>
  <si>
    <t>"zateplení atiky" 5,375*0,35</t>
  </si>
  <si>
    <t>85</t>
  </si>
  <si>
    <t>631481050</t>
  </si>
  <si>
    <t>S0101*2+P0201</t>
  </si>
  <si>
    <t>86</t>
  </si>
  <si>
    <t>283759070</t>
  </si>
  <si>
    <t>deska z pěnového polystyrenu bílá EPS 150 S 1000 x 1000 x 30 mm</t>
  </si>
  <si>
    <t>87</t>
  </si>
  <si>
    <t>713121111</t>
  </si>
  <si>
    <t>Montáž izolace tepelné podlah volně kladenými rohožemi, pásy, dílci, deskami 1 vrstva</t>
  </si>
  <si>
    <t>"kročejovátl.30 a 20mm" (p0101+p0102)*2</t>
  </si>
  <si>
    <t>88</t>
  </si>
  <si>
    <t>283766420</t>
  </si>
  <si>
    <t>deska polystyrénová pro snížení kročejového hluku EPS T 4000 1000x500x30mm</t>
  </si>
  <si>
    <t>89</t>
  </si>
  <si>
    <t>283766410</t>
  </si>
  <si>
    <t>90</t>
  </si>
  <si>
    <t>713121211</t>
  </si>
  <si>
    <t>Montáž izolace tepelné podlah volně kladenými okrajovými pásky</t>
  </si>
  <si>
    <t>"obvod bytu" (8,15+16,0)*2</t>
  </si>
  <si>
    <t>91</t>
  </si>
  <si>
    <t>631402730</t>
  </si>
  <si>
    <t>pásek okrajový š 80 mm tl.12 mm</t>
  </si>
  <si>
    <t>92</t>
  </si>
  <si>
    <t>713131151</t>
  </si>
  <si>
    <t>Montáž izolace tepelné stěn a základů volně vloženými rohožemi, pásy, dílci, deskami 1 vrstva</t>
  </si>
  <si>
    <t>ST05+ST06</t>
  </si>
  <si>
    <t>"napojení na sousední vikýř"  6,638*0,15</t>
  </si>
  <si>
    <t>93</t>
  </si>
  <si>
    <t>631481530</t>
  </si>
  <si>
    <t>94</t>
  </si>
  <si>
    <t>631481540</t>
  </si>
  <si>
    <t>95</t>
  </si>
  <si>
    <t>713151111</t>
  </si>
  <si>
    <t>Montáž izolace tepelné střech šikmých kladené volně mezi krokve rohoží, pásů, desek</t>
  </si>
  <si>
    <t>S0201*2</t>
  </si>
  <si>
    <t>96</t>
  </si>
  <si>
    <t>631481030</t>
  </si>
  <si>
    <t>deska minerální střešní izolační  tl. 80 mm</t>
  </si>
  <si>
    <t>97</t>
  </si>
  <si>
    <t>tl.80mm</t>
  </si>
  <si>
    <t>"Pdk 01.01" 7,08+15,78+15,70+2,82+2,30+3,67+2,79</t>
  </si>
  <si>
    <t>"Pdh 02.01" 4,85*2,95+7,05*2,90+4,40*(3,185+1,237)-0,85*1,55-0,78*1,85*3</t>
  </si>
  <si>
    <t>98</t>
  </si>
  <si>
    <t>998713203</t>
  </si>
  <si>
    <t>Přesun hmot procentní pro izolace tepelné v objektech v do 24 m</t>
  </si>
  <si>
    <t>721</t>
  </si>
  <si>
    <t xml:space="preserve">Zdravotechnika </t>
  </si>
  <si>
    <t>100</t>
  </si>
  <si>
    <t>721001</t>
  </si>
  <si>
    <t>Zdravotně technická instalace - samostatná část rozpočtu</t>
  </si>
  <si>
    <t>101</t>
  </si>
  <si>
    <t>721002</t>
  </si>
  <si>
    <t>Stavební přípomoc</t>
  </si>
  <si>
    <t>723</t>
  </si>
  <si>
    <t>Plynovod</t>
  </si>
  <si>
    <t>102</t>
  </si>
  <si>
    <t>723001</t>
  </si>
  <si>
    <t>Rozvod plynu v bytě - samostatná část rozpočtu</t>
  </si>
  <si>
    <t>103</t>
  </si>
  <si>
    <t>723002</t>
  </si>
  <si>
    <t>731</t>
  </si>
  <si>
    <t xml:space="preserve">Ústřední vytápění </t>
  </si>
  <si>
    <t>104</t>
  </si>
  <si>
    <t>731001</t>
  </si>
  <si>
    <t>VYtápění - samostatná část rozpočtu</t>
  </si>
  <si>
    <t>105</t>
  </si>
  <si>
    <t>731002</t>
  </si>
  <si>
    <t>741</t>
  </si>
  <si>
    <t xml:space="preserve">Elektromontáže </t>
  </si>
  <si>
    <t>106</t>
  </si>
  <si>
    <t>741001</t>
  </si>
  <si>
    <t>Elektroinstalace - samostatná část rozpočtu</t>
  </si>
  <si>
    <t>751</t>
  </si>
  <si>
    <t>Vzduchotechnika</t>
  </si>
  <si>
    <t>107</t>
  </si>
  <si>
    <t>713411111</t>
  </si>
  <si>
    <t>Montáž izolace tepelné potrubí pásy nebo rohožemi bez úpravy staženými drátem 1x</t>
  </si>
  <si>
    <t>0,16*3,14*14</t>
  </si>
  <si>
    <t>108</t>
  </si>
  <si>
    <t>631535810</t>
  </si>
  <si>
    <t>deska izolační z minerálních vláken tl. 40 mm</t>
  </si>
  <si>
    <t>109</t>
  </si>
  <si>
    <t>751111052</t>
  </si>
  <si>
    <t>Mtž vent ax ntl podhledového D do 200 mm</t>
  </si>
  <si>
    <t>110</t>
  </si>
  <si>
    <t>429171000</t>
  </si>
  <si>
    <t>ventilátor radiální do kruhového potrubí KVK 125</t>
  </si>
  <si>
    <t>111</t>
  </si>
  <si>
    <t>751514762</t>
  </si>
  <si>
    <t>Mtž protidešťové stříšky plech potrubí kruhové s přírubou D do 200 mm</t>
  </si>
  <si>
    <t>112</t>
  </si>
  <si>
    <t>429723020</t>
  </si>
  <si>
    <t>stříška kruhová velikost 125</t>
  </si>
  <si>
    <t>113</t>
  </si>
  <si>
    <t>429723030</t>
  </si>
  <si>
    <t>stříška kruhová velikost 160</t>
  </si>
  <si>
    <t>114</t>
  </si>
  <si>
    <t>751525052</t>
  </si>
  <si>
    <t>Mtž potrubí plast kruh s přírubou D do 200 mm</t>
  </si>
  <si>
    <t>115</t>
  </si>
  <si>
    <t>286102190</t>
  </si>
  <si>
    <t>trubka PVC hrdlovaná  DN  125  D 140 x  5,4 x 6000 mm</t>
  </si>
  <si>
    <t>116</t>
  </si>
  <si>
    <t>998751202</t>
  </si>
  <si>
    <t>Přesun hmot procentní pro vzduchotechniku v objektech v do 24 m</t>
  </si>
  <si>
    <t>762</t>
  </si>
  <si>
    <t>Konstrukce tesařské</t>
  </si>
  <si>
    <t>117</t>
  </si>
  <si>
    <t>762081410</t>
  </si>
  <si>
    <t>Vícestranné hoblování hraněného řeziva na staveništi</t>
  </si>
  <si>
    <t>2,70*(0,150+0,18)+3,70*(0,17+0,22)*2+(0,15+0,15)*2*3,20+3,30*(0,15+0,16)</t>
  </si>
  <si>
    <t>(0,20+0,28)*2*2*6,65</t>
  </si>
  <si>
    <t>118</t>
  </si>
  <si>
    <t>762331812</t>
  </si>
  <si>
    <t>Demontáž vázaných kcí krovů z hranolů průřezové plochy do 224 cm2</t>
  </si>
  <si>
    <t>"pásek 100/150" 2*1,50</t>
  </si>
  <si>
    <t>"kleština 80/150"  2*0,60+3*4,50</t>
  </si>
  <si>
    <t>119</t>
  </si>
  <si>
    <t>762331814</t>
  </si>
  <si>
    <t>Demontáž vázaných kcí krovů z hranolů průřezové plochy do 450 cm2</t>
  </si>
  <si>
    <t>"krokev 110/150"  7*7,50+4*2,90</t>
  </si>
  <si>
    <t>"pozednice 250/120" 7,0</t>
  </si>
  <si>
    <t>"konstrukce stropu nad 6.NP" 8,00*13,20</t>
  </si>
  <si>
    <t>120</t>
  </si>
  <si>
    <t>762332132</t>
  </si>
  <si>
    <t>Montáž vázaných kcí krovů pravidelných z hraněného řeziva průřezové plochy do 224 cm2</t>
  </si>
  <si>
    <t>"sloupek 140/140" 0,60*2</t>
  </si>
  <si>
    <t>"příložka 70/180 stávající vaznice" 3,70</t>
  </si>
  <si>
    <t>121</t>
  </si>
  <si>
    <t>605121110</t>
  </si>
  <si>
    <t>řezivo jehličnaté hranol jakost I-II délka 2 - 3,5 m</t>
  </si>
  <si>
    <t>"sloupek 140/140" 0,60*2*0,14*0,14</t>
  </si>
  <si>
    <t>"příložka 70/180 stávající vaznice" 3,70*0,07*0,18</t>
  </si>
  <si>
    <t>122</t>
  </si>
  <si>
    <t>762341014</t>
  </si>
  <si>
    <t>123</t>
  </si>
  <si>
    <t>762341047</t>
  </si>
  <si>
    <t>"zateplení atiky" 5,375*0,35*2</t>
  </si>
  <si>
    <t>124</t>
  </si>
  <si>
    <t>762341139</t>
  </si>
  <si>
    <t>125</t>
  </si>
  <si>
    <t>762341147</t>
  </si>
  <si>
    <t>P0201</t>
  </si>
  <si>
    <t>"P0201" 12,67</t>
  </si>
  <si>
    <t>126</t>
  </si>
  <si>
    <t>762341811</t>
  </si>
  <si>
    <t>Demontáž bednění střech z prken</t>
  </si>
  <si>
    <t>127</t>
  </si>
  <si>
    <t>762342211</t>
  </si>
  <si>
    <t>Montáž laťování na střechách jednoduchých sklonu do 60° osové vzdálenosti do 150 mm</t>
  </si>
  <si>
    <t>S0201</t>
  </si>
  <si>
    <t>"S 02.01" 13,663*8,23+13,013*5,0+3,69*7,10</t>
  </si>
  <si>
    <t>128</t>
  </si>
  <si>
    <t>762342214</t>
  </si>
  <si>
    <t>Montáž laťování na střechách jednoduchých sklonu do 60° osové vzdálenosti do 360 mm</t>
  </si>
  <si>
    <t>"spádové kontralatě" s0101</t>
  </si>
  <si>
    <t>129</t>
  </si>
  <si>
    <t>762342216</t>
  </si>
  <si>
    <t>Montáž laťování na střechách jednoduchých sklonu do 60° osové vzdálenosti do 600 mm</t>
  </si>
  <si>
    <t>s0201</t>
  </si>
  <si>
    <t>130</t>
  </si>
  <si>
    <t>605141140</t>
  </si>
  <si>
    <t>řezivo jehličnaté,střešní latě impregnované dl 4 - 5 m</t>
  </si>
  <si>
    <t>s0201*8*0,03*0,05</t>
  </si>
  <si>
    <t>s0101*1,2*(0,05+0,12)/2*0,03</t>
  </si>
  <si>
    <t>131</t>
  </si>
  <si>
    <t>762342812</t>
  </si>
  <si>
    <t>Demontáž laťování střech z latí osové vzdálenosti do 0,50 m</t>
  </si>
  <si>
    <t>"demontáž laťování a kontralatí" 235,321*2</t>
  </si>
  <si>
    <t>132</t>
  </si>
  <si>
    <t>762002</t>
  </si>
  <si>
    <t>Kontrola stávajících tesařských prvků</t>
  </si>
  <si>
    <t>133</t>
  </si>
  <si>
    <t>762003</t>
  </si>
  <si>
    <t>Výměna nebo  oprava poškozených zhlaví stropních fošen</t>
  </si>
  <si>
    <t>134</t>
  </si>
  <si>
    <t>762395000</t>
  </si>
  <si>
    <t>Spojovací prostředky pro montáž krovu, bednění, laťování, světlíky, klíny</t>
  </si>
  <si>
    <t>0,078+2,897+61,643*(0,03+0,025)+4,486+0,347</t>
  </si>
  <si>
    <t>135</t>
  </si>
  <si>
    <t>762511173</t>
  </si>
  <si>
    <t>Podlahové kce podkladové dvouvrstvé z desek CETRIS tl 2x12 mm na sraz šroubovaných</t>
  </si>
  <si>
    <t>136</t>
  </si>
  <si>
    <t>762811210</t>
  </si>
  <si>
    <t>Montáž vrchního záklopu z hrubých prken na sraz spáry zakryté</t>
  </si>
  <si>
    <t>po kontrole nosné konstrukce stropu záklop opět osadit ze stávajícího materiálu, uvažováno 10%  nového materiálu</t>
  </si>
  <si>
    <t>6,35*5,95+7,50*3,75+2,15*1,30+2,85*6,30</t>
  </si>
  <si>
    <t>"druhá (nová) vrstva záklopu" 86,658</t>
  </si>
  <si>
    <t>137</t>
  </si>
  <si>
    <t>605151210</t>
  </si>
  <si>
    <t>řezivo jehličnaté boční prkno jakost I.-II. 4 - 6 cm</t>
  </si>
  <si>
    <t>(6,35*5,95+7,50*3,75+2,15*1,30+2,85*6,30)*0,10*0,024</t>
  </si>
  <si>
    <t>"druhá (nová) vrstva záklopu" 86,658*0,024</t>
  </si>
  <si>
    <t>138</t>
  </si>
  <si>
    <t>762811811</t>
  </si>
  <si>
    <t>Demontáž záklopů stropů z hrubých prken tl do 32 mm</t>
  </si>
  <si>
    <t>"záklop 7.NP" 30,30+25,19+8,33+6,91</t>
  </si>
  <si>
    <t>139</t>
  </si>
  <si>
    <t>7628801</t>
  </si>
  <si>
    <t>Dočasné zajištění krovu v době výměny tesařských prvků</t>
  </si>
  <si>
    <t>140</t>
  </si>
  <si>
    <t>762822120</t>
  </si>
  <si>
    <t>Montáž stropního trámu z hraněného řeziva průřezové plochy do 288 cm2 s výměnami</t>
  </si>
  <si>
    <t>"60/240" 6,60*13+5,45+0,65+3,20</t>
  </si>
  <si>
    <t>"100/160" 2,45*4+2,30*2+2,0+1,20*2+3,60*3</t>
  </si>
  <si>
    <t>141</t>
  </si>
  <si>
    <t>762822130</t>
  </si>
  <si>
    <t>Montáž stropního trámu z hraněného řeziva průřezové plochy do 450 cm2 s výměnami</t>
  </si>
  <si>
    <t>"170/200" 3,0*4</t>
  </si>
  <si>
    <t>"170/220" 2,50*2+4,30*2+3,60</t>
  </si>
  <si>
    <t>142</t>
  </si>
  <si>
    <t>762822140</t>
  </si>
  <si>
    <t>Montáž stropního trámu z hraněného řeziva průřezové plochy do 540 cm2 s výměnami</t>
  </si>
  <si>
    <t>"200/280" 7,05*3</t>
  </si>
  <si>
    <t>143</t>
  </si>
  <si>
    <t>"60/240" (6,60*13+5,45+0,65+3,20)*0,06*0,24</t>
  </si>
  <si>
    <t>"100/160" (2,45*4+2,30*2+2,0+1,20*2+3,60*3)*0,10*0,16</t>
  </si>
  <si>
    <t>"170/200" 3,0*4*0,17*0,20</t>
  </si>
  <si>
    <t>"170/220" (2,50*2+4,30*2+3,60)*0,17*0,22</t>
  </si>
  <si>
    <t>"200/280" 7,05*3*0,2*0,28</t>
  </si>
  <si>
    <t>144</t>
  </si>
  <si>
    <t>998762203</t>
  </si>
  <si>
    <t>Přesun hmot procentní pro kce tesařské v objektech v do 24 m</t>
  </si>
  <si>
    <t>763</t>
  </si>
  <si>
    <t>Konstrukce suché výstavby</t>
  </si>
  <si>
    <t>145</t>
  </si>
  <si>
    <t>763111333</t>
  </si>
  <si>
    <t>SDK příčka tl 100 mm profil CW+UW 75 desky 1xH2 12,5 TI 75 mm EI 30 Rw 45 dB</t>
  </si>
  <si>
    <t>ST04</t>
  </si>
  <si>
    <t>"skladba ST.04" (3,69+0,94)*2,50-0,60*2,00+(3,70+1,965+0,625+2,05*2)*2,50-(0,70*2+0,80)*2,00+2,955*(2,0+0)/2</t>
  </si>
  <si>
    <t>146</t>
  </si>
  <si>
    <t>763111434</t>
  </si>
  <si>
    <t>SDK příčka tl 125 mm profil CW+UW 75 desky 2xH2 12,5 TI 75 mm EI 60 Rw 53 dB</t>
  </si>
  <si>
    <t>ST03</t>
  </si>
  <si>
    <t>"skladba ST.03" 5,575*2,50</t>
  </si>
  <si>
    <t>147</t>
  </si>
  <si>
    <t>763121429</t>
  </si>
  <si>
    <t>SDK stěna předsazená tl 100 mm profil CW+UW 100 deska 1xH2 12,5 bez TI</t>
  </si>
  <si>
    <t>ST05</t>
  </si>
  <si>
    <t>"skladba ST.05" (2,355+0,15*2+0,45+2,40)*(4,85+0,55)/2+(1,95+1,20+0,30+5,77)*2,50+3,80*(4,50+2,70)/2-(1,16+1,13)*0,45</t>
  </si>
  <si>
    <t>148</t>
  </si>
  <si>
    <t>763121433</t>
  </si>
  <si>
    <t xml:space="preserve">SDK stěna předsazená tl 150 mm profil CD 60 deska 1xH2 12,5 bez TI </t>
  </si>
  <si>
    <t>ST06</t>
  </si>
  <si>
    <t>"skladba ST06" 1,85*1,10+0,20*1,40</t>
  </si>
  <si>
    <t>149</t>
  </si>
  <si>
    <t>763123133</t>
  </si>
  <si>
    <t>SDK stěna předsazená bezpečnostní tl 114,5 mm 2xplech zdvojený profil CD+UD desky 4xH2 12,5 TI 100 EI30</t>
  </si>
  <si>
    <t>ST09</t>
  </si>
  <si>
    <t>"skladba ST.09" 6,00*(0,80+4,90)/2</t>
  </si>
  <si>
    <t>150</t>
  </si>
  <si>
    <t>763131414</t>
  </si>
  <si>
    <t>SDK podhled desky 1xA 15 bez TI dvouvrstvá spodní kce profil CD+UD</t>
  </si>
  <si>
    <t>"Pdh 01.01" 7,08+15,78+15,70+2,82+2,30+3,67+2,79</t>
  </si>
  <si>
    <t>151</t>
  </si>
  <si>
    <t>763131751</t>
  </si>
  <si>
    <t>Montáž parotěsné zábrany do SDK podhledu</t>
  </si>
  <si>
    <t>"Pdh 02.01" (4,85*2,95+7,05*2,90+4,40*(3,185+1,237)-0,85*1,55-0,78*1,85*3)*2</t>
  </si>
  <si>
    <t>"Pdh 01.01" (7,08+15,78+15,70+2,82+2,30+3,67+2,79)*2</t>
  </si>
  <si>
    <t>152</t>
  </si>
  <si>
    <t>283292210</t>
  </si>
  <si>
    <t>153</t>
  </si>
  <si>
    <t>763131811</t>
  </si>
  <si>
    <t>Demontáž SDK podhledu s nosnou kcí dřevěnou opláštění jednoduché</t>
  </si>
  <si>
    <t>154</t>
  </si>
  <si>
    <t>763161715</t>
  </si>
  <si>
    <t>SDK podkroví deska 1xA 15 bez TI dvouvrstvá spodní kce profil CD+UD REI 15</t>
  </si>
  <si>
    <t>155</t>
  </si>
  <si>
    <t>763164715</t>
  </si>
  <si>
    <t>SDK obklad kovových kcí uzavřeného tvaru š do 0,8 m desky 1xDF 12,5</t>
  </si>
  <si>
    <t>"obklad ocelových sloupků" 2,70*2*(0,12+0,08)*2</t>
  </si>
  <si>
    <t>156</t>
  </si>
  <si>
    <t>763172313</t>
  </si>
  <si>
    <t>Montáž revizních dvířek SDK kcí vel. 200x400 mm</t>
  </si>
  <si>
    <t>157</t>
  </si>
  <si>
    <t>590307120</t>
  </si>
  <si>
    <t>OV 06 dvířka revizní 200 x 400 mm</t>
  </si>
  <si>
    <t>158</t>
  </si>
  <si>
    <t>763182411</t>
  </si>
  <si>
    <t>SDK opláštění obvodu střešního okna z desek a UA profilů hloubky do 0,5 m</t>
  </si>
  <si>
    <t>"780/1180" (1,70+0,80)*2*3</t>
  </si>
  <si>
    <t>"1080/680"  (1,08+0,68)*2</t>
  </si>
  <si>
    <t>"1000/700" (1,0+0,7)*2</t>
  </si>
  <si>
    <t>159</t>
  </si>
  <si>
    <t>763183111</t>
  </si>
  <si>
    <t>Montáž pouzdra posuvných dveří s jednou kapsou pro jedno křídlo šířky do 800 mm do SDK příčky</t>
  </si>
  <si>
    <t>160</t>
  </si>
  <si>
    <t>553316110</t>
  </si>
  <si>
    <t>pouzdro stavební STANDARD S700-070 700 mm</t>
  </si>
  <si>
    <t>161</t>
  </si>
  <si>
    <t>998763202</t>
  </si>
  <si>
    <t>Přesun hmot procentní pro dřevostavby v objektech v do 24 m</t>
  </si>
  <si>
    <t>764</t>
  </si>
  <si>
    <t>Konstrukce klempířské</t>
  </si>
  <si>
    <t>162</t>
  </si>
  <si>
    <t>764225220</t>
  </si>
  <si>
    <t>K3 Oplechování Cu okapů foliová krytina rš 140 mm</t>
  </si>
  <si>
    <t>163</t>
  </si>
  <si>
    <t>764231230</t>
  </si>
  <si>
    <t>K1 Lemování zdí Cu tvrdá krytina rš 290 mm, včetně všech detailů</t>
  </si>
  <si>
    <t>164</t>
  </si>
  <si>
    <t>764232280</t>
  </si>
  <si>
    <t>K2 Lemování zdí Cu tvrdá krytina krycí plech 2 díly rš 835 mm, včetně všech detailů</t>
  </si>
  <si>
    <t>165</t>
  </si>
  <si>
    <t>764252203</t>
  </si>
  <si>
    <t>K5 Žlab Cu podokapní půlkruhový rš 330 mm</t>
  </si>
  <si>
    <t>166</t>
  </si>
  <si>
    <t>764259236</t>
  </si>
  <si>
    <t>K7 Žlab podokapní Cu - kotlík hranatý vel. 100 mm</t>
  </si>
  <si>
    <t>167</t>
  </si>
  <si>
    <t>764312821</t>
  </si>
  <si>
    <t>Demontáž krytina hladká tabule 2000x670 mm sklon do 30° plocha do 25 m2</t>
  </si>
  <si>
    <t>168</t>
  </si>
  <si>
    <t>764322831</t>
  </si>
  <si>
    <t>Demontáž oplechování okapů tvrdá krytina rš 400 mm do 45°</t>
  </si>
  <si>
    <t>13,663+7,556</t>
  </si>
  <si>
    <t>169</t>
  </si>
  <si>
    <t>764324220</t>
  </si>
  <si>
    <t>K4 Oplechování okapů  tvrdá krytina rš 200 mm, ples PVC-P tl.0,70mm</t>
  </si>
  <si>
    <t>170</t>
  </si>
  <si>
    <t>764331851</t>
  </si>
  <si>
    <t>Demontáž lemování zdí tvrdá krytina rš 500 mm do 45°</t>
  </si>
  <si>
    <t>17,50+23</t>
  </si>
  <si>
    <t>171</t>
  </si>
  <si>
    <t>764352861</t>
  </si>
  <si>
    <t>Demontáž žlab podokapní půlkruhový obloukový rš 500 mm do 45°</t>
  </si>
  <si>
    <t>172</t>
  </si>
  <si>
    <t>764352862</t>
  </si>
  <si>
    <t>Demontáž žlab podokapní půlkruhový obloukový rš 500 mm přes 45°</t>
  </si>
  <si>
    <t>173</t>
  </si>
  <si>
    <t>764554202</t>
  </si>
  <si>
    <t>K6 Odpadní trouby Cu kruhové D 100 mm</t>
  </si>
  <si>
    <t>174</t>
  </si>
  <si>
    <t>998764203</t>
  </si>
  <si>
    <t>Přesun hmot procentní pro konstrukce klempířské v objektech v do 24 m</t>
  </si>
  <si>
    <t>Konstrukce pokrývačské</t>
  </si>
  <si>
    <t>175</t>
  </si>
  <si>
    <t>765111101</t>
  </si>
  <si>
    <t>Montáž krytiny keramické hladké sklonu do 30° na sucho přes 32 do 40 ks/m2 korunové krytí</t>
  </si>
  <si>
    <t>"z původní střešní krytiny" S0201</t>
  </si>
  <si>
    <t>176</t>
  </si>
  <si>
    <t>596600260</t>
  </si>
  <si>
    <t>taška bobrovka větrací 18x38 cm (používá se segmentový řez)</t>
  </si>
  <si>
    <t>177</t>
  </si>
  <si>
    <t>765111813</t>
  </si>
  <si>
    <t>Příplatek k demontáži krytiny keramické drážkové k dalšímu použití za sklon nad 30°</t>
  </si>
  <si>
    <t>střecha</t>
  </si>
  <si>
    <t>178</t>
  </si>
  <si>
    <t>765111823</t>
  </si>
  <si>
    <t>Demontáž krytiny keramické hladké sklonu do 30° na sucho k dalšímu použití</t>
  </si>
  <si>
    <t>13,663*8,23+13,00*4,85+10,00*2,90+6,846*4,40</t>
  </si>
  <si>
    <t>179</t>
  </si>
  <si>
    <t>765191021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</si>
</sst>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  <numFmt numFmtId="171" formatCode="#,##0.00;\-#,##0.00;\-#"/>
    <numFmt numFmtId="172" formatCode="#,##0.00\ [$Kč-405];[Red]\-#,##0.00\ [$Kč-405]"/>
    <numFmt numFmtId="173" formatCode="_-* #,##0.00\ _K_č_-;\-* #,##0.00\ _K_č_-;_-* \-??\ _K_č_-;_-@_-"/>
    <numFmt numFmtId="174" formatCode="#,##0.00_ ;\-#,##0.00\ "/>
    <numFmt numFmtId="175" formatCode="0.0"/>
  </numFmts>
  <fonts count="53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10"/>
      <color indexed="9"/>
      <name val="Arial CE"/>
      <family val="0"/>
    </font>
    <font>
      <sz val="8"/>
      <color indexed="9"/>
      <name val="Arial"/>
      <family val="2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63"/>
      <name val="Arial"/>
      <family val="2"/>
    </font>
    <font>
      <sz val="8"/>
      <color indexed="12"/>
      <name val="Arial"/>
      <family val="2"/>
    </font>
    <font>
      <sz val="8"/>
      <color indexed="2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vertAlign val="superscript"/>
      <sz val="10"/>
      <name val="Arial CE"/>
      <family val="2"/>
    </font>
    <font>
      <sz val="10"/>
      <name val="Symbol"/>
      <family val="1"/>
    </font>
    <font>
      <sz val="12"/>
      <name val="Arial CE"/>
      <family val="2"/>
    </font>
    <font>
      <b/>
      <u val="single"/>
      <sz val="12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4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17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7" borderId="8" applyNumberFormat="0" applyAlignment="0" applyProtection="0"/>
    <xf numFmtId="0" fontId="50" fillId="19" borderId="8" applyNumberFormat="0" applyAlignment="0" applyProtection="0"/>
    <xf numFmtId="0" fontId="51" fillId="19" borderId="9" applyNumberFormat="0" applyAlignment="0" applyProtection="0"/>
    <xf numFmtId="0" fontId="5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3" borderId="0" applyNumberFormat="0" applyBorder="0" applyAlignment="0" applyProtection="0"/>
  </cellStyleXfs>
  <cellXfs count="282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5" fontId="10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1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1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18" borderId="0" xfId="0" applyFont="1" applyFill="1" applyAlignment="1" applyProtection="1">
      <alignment horizontal="left"/>
      <protection/>
    </xf>
    <xf numFmtId="0" fontId="5" fillId="18" borderId="0" xfId="0" applyFont="1" applyFill="1" applyAlignment="1" applyProtection="1">
      <alignment horizontal="left"/>
      <protection/>
    </xf>
    <xf numFmtId="0" fontId="14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left" vertical="center"/>
      <protection/>
    </xf>
    <xf numFmtId="0" fontId="5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3" fillId="24" borderId="58" xfId="0" applyFont="1" applyFill="1" applyBorder="1" applyAlignment="1" applyProtection="1">
      <alignment horizontal="center" vertical="center" wrapText="1"/>
      <protection/>
    </xf>
    <xf numFmtId="0" fontId="3" fillId="24" borderId="59" xfId="0" applyFont="1" applyFill="1" applyBorder="1" applyAlignment="1" applyProtection="1">
      <alignment horizontal="center" vertical="center" wrapText="1"/>
      <protection/>
    </xf>
    <xf numFmtId="0" fontId="3" fillId="24" borderId="60" xfId="0" applyFont="1" applyFill="1" applyBorder="1" applyAlignment="1" applyProtection="1">
      <alignment horizontal="center" vertical="center" wrapText="1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164" fontId="3" fillId="24" borderId="47" xfId="0" applyNumberFormat="1" applyFont="1" applyFill="1" applyBorder="1" applyAlignment="1" applyProtection="1">
      <alignment horizontal="center" vertical="center"/>
      <protection/>
    </xf>
    <xf numFmtId="164" fontId="3" fillId="24" borderId="61" xfId="0" applyNumberFormat="1" applyFont="1" applyFill="1" applyBorder="1" applyAlignment="1" applyProtection="1">
      <alignment horizontal="center" vertical="center"/>
      <protection/>
    </xf>
    <xf numFmtId="164" fontId="3" fillId="24" borderId="62" xfId="0" applyNumberFormat="1" applyFont="1" applyFill="1" applyBorder="1" applyAlignment="1" applyProtection="1">
      <alignment horizontal="center" vertical="center"/>
      <protection/>
    </xf>
    <xf numFmtId="164" fontId="3" fillId="24" borderId="40" xfId="0" applyNumberFormat="1" applyFont="1" applyFill="1" applyBorder="1" applyAlignment="1" applyProtection="1">
      <alignment horizontal="center" vertical="center"/>
      <protection/>
    </xf>
    <xf numFmtId="0" fontId="0" fillId="18" borderId="30" xfId="0" applyFont="1" applyFill="1" applyBorder="1" applyAlignment="1" applyProtection="1">
      <alignment horizontal="left"/>
      <protection/>
    </xf>
    <xf numFmtId="0" fontId="0" fillId="18" borderId="31" xfId="0" applyFont="1" applyFill="1" applyBorder="1" applyAlignment="1" applyProtection="1">
      <alignment horizontal="left"/>
      <protection/>
    </xf>
    <xf numFmtId="0" fontId="0" fillId="18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8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2" fillId="24" borderId="35" xfId="0" applyFont="1" applyFill="1" applyBorder="1" applyAlignment="1" applyProtection="1">
      <alignment horizontal="center" vertical="center" wrapText="1"/>
      <protection/>
    </xf>
    <xf numFmtId="0" fontId="2" fillId="24" borderId="36" xfId="0" applyFont="1" applyFill="1" applyBorder="1" applyAlignment="1" applyProtection="1">
      <alignment horizontal="center" vertical="center" wrapText="1"/>
      <protection/>
    </xf>
    <xf numFmtId="0" fontId="3" fillId="2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24" borderId="40" xfId="0" applyNumberFormat="1" applyFont="1" applyFill="1" applyBorder="1" applyAlignment="1" applyProtection="1">
      <alignment horizontal="center" vertical="center"/>
      <protection/>
    </xf>
    <xf numFmtId="164" fontId="2" fillId="24" borderId="41" xfId="0" applyNumberFormat="1" applyFont="1" applyFill="1" applyBorder="1" applyAlignment="1" applyProtection="1">
      <alignment horizontal="center" vertical="center"/>
      <protection/>
    </xf>
    <xf numFmtId="164" fontId="3" fillId="24" borderId="41" xfId="0" applyNumberFormat="1" applyFont="1" applyFill="1" applyBorder="1" applyAlignment="1" applyProtection="1">
      <alignment horizontal="center" vertical="center"/>
      <protection/>
    </xf>
    <xf numFmtId="0" fontId="2" fillId="18" borderId="20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8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49" fontId="21" fillId="0" borderId="0" xfId="0" applyNumberFormat="1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166" fontId="21" fillId="0" borderId="0" xfId="0" applyNumberFormat="1" applyFont="1" applyAlignment="1" applyProtection="1">
      <alignment horizontal="right" vertical="center"/>
      <protection/>
    </xf>
    <xf numFmtId="169" fontId="21" fillId="0" borderId="0" xfId="0" applyNumberFormat="1" applyFont="1" applyAlignment="1" applyProtection="1">
      <alignment horizontal="right" vertical="center"/>
      <protection/>
    </xf>
    <xf numFmtId="170" fontId="21" fillId="0" borderId="0" xfId="0" applyNumberFormat="1" applyFont="1" applyAlignment="1" applyProtection="1">
      <alignment horizontal="right" vertical="center"/>
      <protection/>
    </xf>
    <xf numFmtId="165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5" fontId="22" fillId="0" borderId="0" xfId="0" applyNumberFormat="1" applyFont="1" applyAlignment="1" applyProtection="1">
      <alignment horizontal="right" vertical="top"/>
      <protection/>
    </xf>
    <xf numFmtId="168" fontId="22" fillId="0" borderId="0" xfId="0" applyNumberFormat="1" applyFont="1" applyAlignment="1" applyProtection="1">
      <alignment horizontal="right" vertical="top"/>
      <protection/>
    </xf>
    <xf numFmtId="0" fontId="0" fillId="0" borderId="0" xfId="46" applyFont="1">
      <alignment/>
      <protection/>
    </xf>
    <xf numFmtId="0" fontId="0" fillId="0" borderId="0" xfId="46">
      <alignment/>
      <protection/>
    </xf>
    <xf numFmtId="49" fontId="3" fillId="18" borderId="0" xfId="0" applyNumberFormat="1" applyFont="1" applyFill="1" applyAlignment="1" applyProtection="1">
      <alignment horizontal="left" vertical="center"/>
      <protection/>
    </xf>
    <xf numFmtId="171" fontId="23" fillId="0" borderId="0" xfId="46" applyNumberFormat="1" applyFont="1" applyFill="1" applyBorder="1" applyAlignment="1">
      <alignment horizontal="center"/>
      <protection/>
    </xf>
    <xf numFmtId="0" fontId="15" fillId="0" borderId="0" xfId="48" applyFont="1" applyBorder="1" applyAlignment="1" applyProtection="1">
      <alignment horizontal="left" vertical="center"/>
      <protection/>
    </xf>
    <xf numFmtId="0" fontId="24" fillId="0" borderId="0" xfId="46" applyNumberFormat="1" applyFont="1" applyFill="1" applyBorder="1" applyAlignment="1">
      <alignment horizontal="center"/>
      <protection/>
    </xf>
    <xf numFmtId="0" fontId="0" fillId="0" borderId="0" xfId="46" applyFill="1">
      <alignment/>
      <protection/>
    </xf>
    <xf numFmtId="0" fontId="23" fillId="0" borderId="0" xfId="46" applyNumberFormat="1" applyFont="1" applyFill="1" applyBorder="1" applyAlignment="1">
      <alignment horizontal="right"/>
      <protection/>
    </xf>
    <xf numFmtId="0" fontId="24" fillId="0" borderId="0" xfId="46" applyNumberFormat="1" applyFont="1" applyFill="1" applyBorder="1">
      <alignment/>
      <protection/>
    </xf>
    <xf numFmtId="49" fontId="9" fillId="0" borderId="0" xfId="0" applyNumberFormat="1" applyFont="1" applyAlignment="1" applyProtection="1">
      <alignment horizontal="center" vertical="top"/>
      <protection/>
    </xf>
    <xf numFmtId="0" fontId="24" fillId="0" borderId="0" xfId="46" applyNumberFormat="1" applyFont="1" applyFill="1" applyBorder="1" applyAlignment="1">
      <alignment vertical="center"/>
      <protection/>
    </xf>
    <xf numFmtId="0" fontId="24" fillId="0" borderId="0" xfId="46" applyNumberFormat="1" applyFont="1" applyFill="1" applyBorder="1" applyAlignment="1">
      <alignment vertical="center"/>
      <protection/>
    </xf>
    <xf numFmtId="171" fontId="23" fillId="0" borderId="0" xfId="46" applyNumberFormat="1" applyFont="1" applyFill="1" applyBorder="1" applyAlignment="1">
      <alignment horizontal="center" vertical="center"/>
      <protection/>
    </xf>
    <xf numFmtId="0" fontId="24" fillId="0" borderId="0" xfId="46" applyNumberFormat="1" applyFont="1" applyFill="1" applyBorder="1" applyAlignment="1">
      <alignment horizontal="left" vertical="center" wrapText="1"/>
      <protection/>
    </xf>
    <xf numFmtId="0" fontId="24" fillId="0" borderId="0" xfId="46" applyNumberFormat="1" applyFont="1" applyFill="1" applyBorder="1" applyAlignment="1">
      <alignment horizontal="center" vertical="center"/>
      <protection/>
    </xf>
    <xf numFmtId="0" fontId="24" fillId="0" borderId="0" xfId="46" applyFont="1" applyFill="1" applyAlignment="1">
      <alignment vertical="center"/>
      <protection/>
    </xf>
    <xf numFmtId="172" fontId="24" fillId="0" borderId="0" xfId="46" applyNumberFormat="1" applyFont="1" applyFill="1" applyBorder="1" applyAlignment="1">
      <alignment vertical="center"/>
      <protection/>
    </xf>
    <xf numFmtId="0" fontId="25" fillId="0" borderId="0" xfId="46" applyFont="1" applyFill="1" applyAlignment="1">
      <alignment vertical="center"/>
      <protection/>
    </xf>
    <xf numFmtId="0" fontId="25" fillId="0" borderId="0" xfId="46" applyFont="1" applyAlignment="1">
      <alignment vertical="center"/>
      <protection/>
    </xf>
    <xf numFmtId="0" fontId="6" fillId="0" borderId="0" xfId="46" applyFont="1">
      <alignment/>
      <protection/>
    </xf>
    <xf numFmtId="0" fontId="6" fillId="0" borderId="0" xfId="46" applyFont="1" applyAlignment="1">
      <alignment horizontal="right"/>
      <protection/>
    </xf>
    <xf numFmtId="0" fontId="25" fillId="0" borderId="0" xfId="46" applyFont="1">
      <alignment/>
      <protection/>
    </xf>
    <xf numFmtId="0" fontId="0" fillId="0" borderId="0" xfId="46" applyFont="1" applyAlignment="1">
      <alignment horizontal="right"/>
      <protection/>
    </xf>
    <xf numFmtId="0" fontId="0" fillId="0" borderId="0" xfId="46" applyFont="1" applyFill="1">
      <alignment/>
      <protection/>
    </xf>
    <xf numFmtId="0" fontId="24" fillId="0" borderId="0" xfId="46" applyNumberFormat="1" applyFont="1" applyFill="1" applyBorder="1">
      <alignment/>
      <protection/>
    </xf>
    <xf numFmtId="173" fontId="23" fillId="0" borderId="0" xfId="46" applyNumberFormat="1" applyFont="1" applyFill="1" applyAlignment="1">
      <alignment horizontal="center"/>
      <protection/>
    </xf>
    <xf numFmtId="0" fontId="24" fillId="0" borderId="0" xfId="46" applyFont="1" applyFill="1">
      <alignment/>
      <protection/>
    </xf>
    <xf numFmtId="0" fontId="15" fillId="0" borderId="0" xfId="48" applyFont="1" applyFill="1" applyBorder="1" applyAlignment="1" applyProtection="1">
      <alignment horizontal="left" vertical="center"/>
      <protection/>
    </xf>
    <xf numFmtId="172" fontId="26" fillId="0" borderId="0" xfId="46" applyNumberFormat="1" applyFont="1" applyFill="1" applyBorder="1">
      <alignment/>
      <protection/>
    </xf>
    <xf numFmtId="0" fontId="24" fillId="0" borderId="0" xfId="46" applyNumberFormat="1" applyFont="1" applyFill="1" applyBorder="1" applyAlignment="1">
      <alignment horizontal="left" wrapText="1"/>
      <protection/>
    </xf>
    <xf numFmtId="0" fontId="0" fillId="0" borderId="0" xfId="46" applyFont="1" applyAlignment="1">
      <alignment horizontal="center"/>
      <protection/>
    </xf>
    <xf numFmtId="0" fontId="27" fillId="0" borderId="0" xfId="46" applyFont="1">
      <alignment/>
      <protection/>
    </xf>
    <xf numFmtId="0" fontId="2" fillId="0" borderId="0" xfId="48" applyFont="1" applyAlignment="1" applyProtection="1">
      <alignment horizontal="center" vertical="center"/>
      <protection/>
    </xf>
    <xf numFmtId="168" fontId="2" fillId="0" borderId="0" xfId="48" applyNumberFormat="1" applyFont="1" applyAlignment="1" applyProtection="1">
      <alignment horizontal="right" vertical="center"/>
      <protection/>
    </xf>
    <xf numFmtId="166" fontId="2" fillId="0" borderId="0" xfId="48" applyNumberFormat="1" applyFont="1" applyAlignment="1" applyProtection="1">
      <alignment horizontal="right" vertical="center"/>
      <protection/>
    </xf>
    <xf numFmtId="0" fontId="7" fillId="0" borderId="0" xfId="47">
      <alignment/>
      <protection/>
    </xf>
    <xf numFmtId="0" fontId="28" fillId="0" borderId="0" xfId="47" applyFont="1" applyAlignment="1">
      <alignment horizontal="center" vertical="top"/>
      <protection/>
    </xf>
    <xf numFmtId="0" fontId="28" fillId="0" borderId="0" xfId="47" applyFont="1" applyAlignment="1">
      <alignment horizontal="center"/>
      <protection/>
    </xf>
    <xf numFmtId="0" fontId="28" fillId="0" borderId="0" xfId="47" applyFont="1" applyAlignment="1">
      <alignment horizontal="right"/>
      <protection/>
    </xf>
    <xf numFmtId="166" fontId="15" fillId="0" borderId="0" xfId="48" applyNumberFormat="1" applyFont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horizontal="center" vertical="top"/>
      <protection/>
    </xf>
    <xf numFmtId="0" fontId="7" fillId="0" borderId="0" xfId="47" applyFont="1">
      <alignment/>
      <protection/>
    </xf>
    <xf numFmtId="0" fontId="7" fillId="0" borderId="0" xfId="47" applyFont="1" applyAlignment="1">
      <alignment wrapText="1"/>
      <protection/>
    </xf>
    <xf numFmtId="0" fontId="7" fillId="0" borderId="0" xfId="47" applyFont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7" fillId="0" borderId="0" xfId="47" applyAlignment="1">
      <alignment horizont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31" fillId="0" borderId="0" xfId="47" applyFont="1" applyAlignment="1">
      <alignment horizontal="center"/>
      <protection/>
    </xf>
    <xf numFmtId="3" fontId="7" fillId="0" borderId="0" xfId="47" applyNumberFormat="1" applyAlignment="1">
      <alignment horizontal="right"/>
      <protection/>
    </xf>
    <xf numFmtId="3" fontId="7" fillId="0" borderId="0" xfId="47" applyNumberFormat="1" applyFont="1" applyAlignment="1">
      <alignment horizontal="right"/>
      <protection/>
    </xf>
    <xf numFmtId="49" fontId="2" fillId="0" borderId="0" xfId="48" applyNumberFormat="1" applyFont="1" applyFill="1" applyAlignment="1" applyProtection="1">
      <alignment horizontal="center" vertical="top"/>
      <protection/>
    </xf>
    <xf numFmtId="0" fontId="2" fillId="0" borderId="0" xfId="48" applyFont="1" applyFill="1" applyAlignment="1" applyProtection="1">
      <alignment horizontal="left" vertical="center" wrapText="1"/>
      <protection/>
    </xf>
    <xf numFmtId="168" fontId="2" fillId="0" borderId="0" xfId="48" applyNumberFormat="1" applyFont="1" applyFill="1" applyAlignment="1" applyProtection="1">
      <alignment horizontal="right" vertical="center"/>
      <protection/>
    </xf>
    <xf numFmtId="166" fontId="2" fillId="0" borderId="0" xfId="48" applyNumberFormat="1" applyFont="1" applyFill="1" applyAlignment="1" applyProtection="1">
      <alignment horizontal="right" vertical="center"/>
      <protection/>
    </xf>
    <xf numFmtId="174" fontId="2" fillId="0" borderId="0" xfId="48" applyNumberFormat="1" applyFont="1" applyAlignment="1" applyProtection="1">
      <alignment horizontal="right" vertical="center"/>
      <protection/>
    </xf>
    <xf numFmtId="0" fontId="7" fillId="0" borderId="0" xfId="47" applyFont="1" applyAlignment="1">
      <alignment horizontal="center" vertical="top" wrapText="1"/>
      <protection/>
    </xf>
    <xf numFmtId="0" fontId="7" fillId="0" borderId="0" xfId="47" applyFont="1" applyAlignment="1">
      <alignment horizontal="center" wrapText="1"/>
      <protection/>
    </xf>
    <xf numFmtId="0" fontId="7" fillId="0" borderId="0" xfId="47" applyFont="1" applyAlignment="1">
      <alignment horizontal="right" wrapText="1"/>
      <protection/>
    </xf>
    <xf numFmtId="0" fontId="32" fillId="0" borderId="0" xfId="47" applyFont="1">
      <alignment/>
      <protection/>
    </xf>
    <xf numFmtId="0" fontId="7" fillId="0" borderId="0" xfId="47" applyAlignment="1">
      <alignment horizontal="right"/>
      <protection/>
    </xf>
    <xf numFmtId="0" fontId="28" fillId="0" borderId="0" xfId="47" applyFont="1">
      <alignment/>
      <protection/>
    </xf>
    <xf numFmtId="0" fontId="12" fillId="0" borderId="0" xfId="47" applyFont="1" applyAlignment="1">
      <alignment wrapText="1"/>
      <protection/>
    </xf>
    <xf numFmtId="0" fontId="31" fillId="0" borderId="0" xfId="47" applyFont="1">
      <alignment/>
      <protection/>
    </xf>
    <xf numFmtId="0" fontId="7" fillId="0" borderId="0" xfId="47" applyFont="1" applyAlignment="1">
      <alignment horizontal="center"/>
      <protection/>
    </xf>
    <xf numFmtId="0" fontId="7" fillId="0" borderId="0" xfId="47" applyFont="1" applyAlignment="1">
      <alignment/>
      <protection/>
    </xf>
    <xf numFmtId="0" fontId="7" fillId="0" borderId="0" xfId="47" applyFont="1" applyAlignment="1">
      <alignment horizontal="right"/>
      <protection/>
    </xf>
    <xf numFmtId="0" fontId="33" fillId="0" borderId="0" xfId="47" applyFont="1" applyAlignment="1">
      <alignment horizontal="left"/>
      <protection/>
    </xf>
    <xf numFmtId="0" fontId="7" fillId="0" borderId="0" xfId="47" applyAlignment="1">
      <alignment wrapText="1"/>
      <protection/>
    </xf>
    <xf numFmtId="0" fontId="34" fillId="0" borderId="0" xfId="47" applyFont="1" applyAlignment="1">
      <alignment horizontal="center"/>
      <protection/>
    </xf>
    <xf numFmtId="0" fontId="35" fillId="0" borderId="0" xfId="47" applyFont="1">
      <alignment/>
      <protection/>
    </xf>
    <xf numFmtId="0" fontId="34" fillId="0" borderId="0" xfId="47" applyFont="1" applyAlignment="1">
      <alignment horizontal="right"/>
      <protection/>
    </xf>
    <xf numFmtId="0" fontId="34" fillId="0" borderId="0" xfId="47" applyFont="1">
      <alignment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49" applyFont="1" applyBorder="1" applyAlignment="1" applyProtection="1">
      <alignment horizontal="left" vertical="center" wrapText="1"/>
      <protection/>
    </xf>
    <xf numFmtId="0" fontId="2" fillId="0" borderId="0" xfId="49" applyFont="1" applyBorder="1" applyAlignment="1" applyProtection="1">
      <alignment horizontal="center" vertical="center"/>
      <protection/>
    </xf>
    <xf numFmtId="168" fontId="2" fillId="0" borderId="0" xfId="49" applyNumberFormat="1" applyFont="1" applyBorder="1" applyAlignment="1" applyProtection="1">
      <alignment horizontal="right" vertical="center"/>
      <protection/>
    </xf>
    <xf numFmtId="166" fontId="2" fillId="0" borderId="0" xfId="49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top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7" fillId="0" borderId="0" xfId="47" applyFont="1" applyAlignment="1">
      <alignment wrapText="1"/>
      <protection/>
    </xf>
    <xf numFmtId="0" fontId="7" fillId="0" borderId="0" xfId="47" applyAlignment="1">
      <alignment wrapText="1"/>
      <protection/>
    </xf>
    <xf numFmtId="0" fontId="2" fillId="17" borderId="24" xfId="0" applyFont="1" applyFill="1" applyBorder="1" applyAlignment="1" applyProtection="1">
      <alignment horizontal="left" vertical="center"/>
      <protection/>
    </xf>
    <xf numFmtId="166" fontId="0" fillId="17" borderId="24" xfId="0" applyNumberFormat="1" applyFont="1" applyFill="1" applyBorder="1" applyAlignment="1" applyProtection="1">
      <alignment horizontal="right" vertical="center"/>
      <protection/>
    </xf>
    <xf numFmtId="175" fontId="3" fillId="17" borderId="25" xfId="0" applyNumberFormat="1" applyFont="1" applyFill="1" applyBorder="1" applyAlignment="1" applyProtection="1">
      <alignment horizontal="right" vertical="center"/>
      <protection/>
    </xf>
    <xf numFmtId="166" fontId="7" fillId="17" borderId="31" xfId="0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profese Roo 38" xfId="48"/>
    <cellStyle name="normální_profese TER 25_I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dkrovn&#237;%20byt%20Dejvick&#225;%2016-25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ravce\Documents\AKCE%202013\Hanz\Podkrovn&#237;%20byt\130912_final_PD\edit%20forma\13013_BJ_Dej_dur_dsp_D141_vyt&#225;p&#283;n&#237;\texty_tabulky\v&#253;pis%20materi&#225;lu-Dejvick&#225;%2016-S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ravce\Documents\AKCE%202013\Hanz\Podkrovn&#237;%20byt\130912_final_PD\edit%20forma\13013_BJ_Dej_dur_dsp_D145_Plynovod\texty_tabulky\VM_Plynovod_ocen&#283;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Zařizovací předměty"/>
      <sheetName val="Kanalizace"/>
      <sheetName val="Vodovod"/>
      <sheetName val="Plynovod"/>
      <sheetName val="ÚT"/>
      <sheetName val="elektro"/>
      <sheetName val="#Figury"/>
    </sheetNames>
    <sheetDataSet>
      <sheetData sheetId="0">
        <row r="5">
          <cell r="E5" t="str">
            <v>Podkrovní byt Dejvická 16-254</v>
          </cell>
        </row>
        <row r="26">
          <cell r="E26" t="str">
            <v>Městská část Praha 6 </v>
          </cell>
        </row>
        <row r="31">
          <cell r="O31" t="str">
            <v>16.09.2013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yt č.12"/>
      <sheetName val="Tepelné izolace"/>
      <sheetName val="pomocn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ynovod-by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view="pageBreakPreview" zoomScaleSheetLayoutView="100" zoomScalePageLayoutView="0" workbookViewId="0" topLeftCell="A2">
      <selection activeCell="R42" sqref="R4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561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562</v>
      </c>
      <c r="C5" s="14"/>
      <c r="D5" s="14"/>
      <c r="E5" s="266" t="s">
        <v>563</v>
      </c>
      <c r="F5" s="267"/>
      <c r="G5" s="267"/>
      <c r="H5" s="267"/>
      <c r="I5" s="267"/>
      <c r="J5" s="268"/>
      <c r="K5" s="14"/>
      <c r="L5" s="14"/>
      <c r="M5" s="14"/>
      <c r="N5" s="14"/>
      <c r="O5" s="14" t="s">
        <v>564</v>
      </c>
      <c r="P5" s="15" t="s">
        <v>565</v>
      </c>
      <c r="Q5" s="16"/>
      <c r="R5" s="17"/>
      <c r="S5" s="18"/>
    </row>
    <row r="6" spans="1:19" ht="17.25" customHeight="1" hidden="1">
      <c r="A6" s="13"/>
      <c r="B6" s="14" t="s">
        <v>566</v>
      </c>
      <c r="C6" s="14"/>
      <c r="D6" s="14"/>
      <c r="E6" s="19" t="s">
        <v>567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568</v>
      </c>
      <c r="C7" s="14"/>
      <c r="D7" s="14"/>
      <c r="E7" s="269" t="s">
        <v>565</v>
      </c>
      <c r="F7" s="270"/>
      <c r="G7" s="270"/>
      <c r="H7" s="270"/>
      <c r="I7" s="270"/>
      <c r="J7" s="271"/>
      <c r="K7" s="14"/>
      <c r="L7" s="14"/>
      <c r="M7" s="14"/>
      <c r="N7" s="14"/>
      <c r="O7" s="14" t="s">
        <v>569</v>
      </c>
      <c r="P7" s="24"/>
      <c r="Q7" s="22"/>
      <c r="R7" s="20"/>
      <c r="S7" s="18"/>
    </row>
    <row r="8" spans="1:19" ht="17.25" customHeight="1" hidden="1">
      <c r="A8" s="13"/>
      <c r="B8" s="14" t="s">
        <v>570</v>
      </c>
      <c r="C8" s="14"/>
      <c r="D8" s="14"/>
      <c r="E8" s="23" t="s">
        <v>565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571</v>
      </c>
      <c r="C9" s="14"/>
      <c r="D9" s="14"/>
      <c r="E9" s="272" t="s">
        <v>565</v>
      </c>
      <c r="F9" s="273"/>
      <c r="G9" s="273"/>
      <c r="H9" s="273"/>
      <c r="I9" s="273"/>
      <c r="J9" s="274"/>
      <c r="K9" s="14"/>
      <c r="L9" s="14"/>
      <c r="M9" s="14"/>
      <c r="N9" s="14"/>
      <c r="O9" s="14" t="s">
        <v>572</v>
      </c>
      <c r="P9" s="275" t="s">
        <v>573</v>
      </c>
      <c r="Q9" s="273"/>
      <c r="R9" s="274"/>
      <c r="S9" s="18"/>
    </row>
    <row r="10" spans="1:19" ht="17.25" customHeight="1" hidden="1">
      <c r="A10" s="13"/>
      <c r="B10" s="14" t="s">
        <v>574</v>
      </c>
      <c r="C10" s="14"/>
      <c r="D10" s="14"/>
      <c r="E10" s="25" t="s">
        <v>565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575</v>
      </c>
      <c r="C11" s="14"/>
      <c r="D11" s="14"/>
      <c r="E11" s="25" t="s">
        <v>565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576</v>
      </c>
      <c r="C12" s="14"/>
      <c r="D12" s="14"/>
      <c r="E12" s="25" t="s">
        <v>565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565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565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565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565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565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565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565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565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565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565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565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565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577</v>
      </c>
      <c r="P25" s="14" t="s">
        <v>578</v>
      </c>
      <c r="Q25" s="14"/>
      <c r="R25" s="14"/>
      <c r="S25" s="18"/>
    </row>
    <row r="26" spans="1:19" ht="17.25" customHeight="1">
      <c r="A26" s="13"/>
      <c r="B26" s="14" t="s">
        <v>579</v>
      </c>
      <c r="C26" s="14"/>
      <c r="D26" s="14"/>
      <c r="E26" s="15" t="s">
        <v>580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581</v>
      </c>
      <c r="C27" s="14"/>
      <c r="D27" s="14"/>
      <c r="E27" s="24" t="s">
        <v>582</v>
      </c>
      <c r="F27" s="14"/>
      <c r="G27" s="14"/>
      <c r="H27" s="14"/>
      <c r="I27" s="14"/>
      <c r="J27" s="20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7.25" customHeight="1">
      <c r="A28" s="13"/>
      <c r="B28" s="14" t="s">
        <v>583</v>
      </c>
      <c r="C28" s="14"/>
      <c r="D28" s="14"/>
      <c r="E28" s="24" t="s">
        <v>565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584</v>
      </c>
      <c r="F30" s="14"/>
      <c r="G30" s="14" t="s">
        <v>585</v>
      </c>
      <c r="H30" s="14"/>
      <c r="I30" s="14"/>
      <c r="J30" s="14"/>
      <c r="K30" s="14"/>
      <c r="L30" s="14"/>
      <c r="M30" s="14"/>
      <c r="N30" s="14"/>
      <c r="O30" s="35" t="s">
        <v>586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/>
      <c r="F31" s="14"/>
      <c r="G31" s="29" t="s">
        <v>587</v>
      </c>
      <c r="H31" s="37"/>
      <c r="I31" s="38"/>
      <c r="J31" s="14"/>
      <c r="K31" s="14"/>
      <c r="L31" s="14"/>
      <c r="M31" s="14"/>
      <c r="N31" s="14"/>
      <c r="O31" s="39" t="s">
        <v>588</v>
      </c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589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590</v>
      </c>
      <c r="B34" s="49"/>
      <c r="C34" s="49"/>
      <c r="D34" s="50"/>
      <c r="E34" s="51" t="s">
        <v>591</v>
      </c>
      <c r="F34" s="50"/>
      <c r="G34" s="51" t="s">
        <v>592</v>
      </c>
      <c r="H34" s="49"/>
      <c r="I34" s="50"/>
      <c r="J34" s="51" t="s">
        <v>593</v>
      </c>
      <c r="K34" s="49"/>
      <c r="L34" s="51" t="s">
        <v>594</v>
      </c>
      <c r="M34" s="49"/>
      <c r="N34" s="49"/>
      <c r="O34" s="50"/>
      <c r="P34" s="51" t="s">
        <v>595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596</v>
      </c>
      <c r="F36" s="45"/>
      <c r="G36" s="45"/>
      <c r="H36" s="45"/>
      <c r="I36" s="45"/>
      <c r="J36" s="62" t="s">
        <v>597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598</v>
      </c>
      <c r="B37" s="64"/>
      <c r="C37" s="65" t="s">
        <v>599</v>
      </c>
      <c r="D37" s="66"/>
      <c r="E37" s="66"/>
      <c r="F37" s="67"/>
      <c r="G37" s="63" t="s">
        <v>600</v>
      </c>
      <c r="H37" s="68"/>
      <c r="I37" s="65" t="s">
        <v>601</v>
      </c>
      <c r="J37" s="66"/>
      <c r="K37" s="66"/>
      <c r="L37" s="63" t="s">
        <v>602</v>
      </c>
      <c r="M37" s="68"/>
      <c r="N37" s="65" t="s">
        <v>603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604</v>
      </c>
      <c r="C38" s="17"/>
      <c r="D38" s="71" t="s">
        <v>605</v>
      </c>
      <c r="E38" s="72">
        <f>SUMIF(Rozpocet!O5:O530,8,Rozpocet!I5:I530)</f>
        <v>0</v>
      </c>
      <c r="F38" s="73"/>
      <c r="G38" s="69">
        <v>8</v>
      </c>
      <c r="H38" s="74" t="s">
        <v>606</v>
      </c>
      <c r="I38" s="31"/>
      <c r="J38" s="279">
        <v>0</v>
      </c>
      <c r="K38" s="75"/>
      <c r="L38" s="69">
        <v>13</v>
      </c>
      <c r="M38" s="29" t="s">
        <v>607</v>
      </c>
      <c r="N38" s="37"/>
      <c r="O38" s="37"/>
      <c r="P38" s="280"/>
      <c r="Q38" s="259" t="s">
        <v>608</v>
      </c>
      <c r="R38" s="72">
        <f>$E$44*P38/100</f>
        <v>0</v>
      </c>
      <c r="S38" s="73"/>
    </row>
    <row r="39" spans="1:19" ht="20.25" customHeight="1">
      <c r="A39" s="69">
        <v>2</v>
      </c>
      <c r="B39" s="76"/>
      <c r="C39" s="34"/>
      <c r="D39" s="71" t="s">
        <v>609</v>
      </c>
      <c r="E39" s="72">
        <f>SUMIF(Rozpocet!O10:O530,4,Rozpocet!I10:I530)</f>
        <v>0</v>
      </c>
      <c r="F39" s="73"/>
      <c r="G39" s="69">
        <v>9</v>
      </c>
      <c r="H39" s="14" t="s">
        <v>610</v>
      </c>
      <c r="I39" s="71"/>
      <c r="J39" s="279">
        <v>0</v>
      </c>
      <c r="K39" s="75"/>
      <c r="L39" s="69">
        <v>14</v>
      </c>
      <c r="M39" s="29" t="s">
        <v>611</v>
      </c>
      <c r="N39" s="37"/>
      <c r="O39" s="37"/>
      <c r="P39" s="280"/>
      <c r="Q39" s="259" t="s">
        <v>608</v>
      </c>
      <c r="R39" s="72">
        <f>$E$44*P39/100</f>
        <v>0</v>
      </c>
      <c r="S39" s="73"/>
    </row>
    <row r="40" spans="1:19" ht="20.25" customHeight="1">
      <c r="A40" s="69">
        <v>3</v>
      </c>
      <c r="B40" s="70" t="s">
        <v>612</v>
      </c>
      <c r="C40" s="17"/>
      <c r="D40" s="71" t="s">
        <v>605</v>
      </c>
      <c r="E40" s="72">
        <f>SUMIF(Rozpocet!O11:O530,32,Rozpocet!I11:I530)</f>
        <v>0</v>
      </c>
      <c r="F40" s="73"/>
      <c r="G40" s="69">
        <v>10</v>
      </c>
      <c r="H40" s="74" t="s">
        <v>613</v>
      </c>
      <c r="I40" s="31"/>
      <c r="J40" s="279">
        <v>0</v>
      </c>
      <c r="K40" s="75"/>
      <c r="L40" s="69">
        <v>15</v>
      </c>
      <c r="M40" s="29" t="s">
        <v>614</v>
      </c>
      <c r="N40" s="37"/>
      <c r="O40" s="37"/>
      <c r="P40" s="280"/>
      <c r="Q40" s="259" t="s">
        <v>608</v>
      </c>
      <c r="R40" s="72">
        <f>$E$44*P40/100</f>
        <v>0</v>
      </c>
      <c r="S40" s="73"/>
    </row>
    <row r="41" spans="1:19" ht="20.25" customHeight="1">
      <c r="A41" s="69">
        <v>4</v>
      </c>
      <c r="B41" s="76"/>
      <c r="C41" s="34"/>
      <c r="D41" s="71" t="s">
        <v>609</v>
      </c>
      <c r="E41" s="72">
        <f>SUMIF(Rozpocet!O12:O530,16,Rozpocet!I12:I530)+SUMIF(Rozpocet!O12:O530,128,Rozpocet!I12:I530)</f>
        <v>0</v>
      </c>
      <c r="F41" s="73"/>
      <c r="G41" s="69">
        <v>11</v>
      </c>
      <c r="H41" s="278"/>
      <c r="I41" s="31"/>
      <c r="J41" s="279">
        <v>0</v>
      </c>
      <c r="K41" s="75"/>
      <c r="L41" s="69">
        <v>16</v>
      </c>
      <c r="M41" s="29" t="s">
        <v>615</v>
      </c>
      <c r="N41" s="37"/>
      <c r="O41" s="37"/>
      <c r="P41" s="280"/>
      <c r="Q41" s="259" t="s">
        <v>608</v>
      </c>
      <c r="R41" s="72">
        <f>$E$44*P41/100</f>
        <v>0</v>
      </c>
      <c r="S41" s="73"/>
    </row>
    <row r="42" spans="1:19" ht="20.25" customHeight="1">
      <c r="A42" s="69">
        <v>5</v>
      </c>
      <c r="B42" s="70" t="s">
        <v>616</v>
      </c>
      <c r="C42" s="17"/>
      <c r="D42" s="71" t="s">
        <v>605</v>
      </c>
      <c r="E42" s="72">
        <f>SUMIF(Rozpocet!O13:O530,256,Rozpocet!I13:I530)</f>
        <v>0</v>
      </c>
      <c r="F42" s="73"/>
      <c r="G42" s="77"/>
      <c r="H42" s="37"/>
      <c r="I42" s="31"/>
      <c r="J42" s="78"/>
      <c r="K42" s="75"/>
      <c r="L42" s="69">
        <v>17</v>
      </c>
      <c r="M42" s="29" t="s">
        <v>617</v>
      </c>
      <c r="N42" s="37"/>
      <c r="O42" s="37"/>
      <c r="P42" s="280"/>
      <c r="Q42" s="259" t="s">
        <v>608</v>
      </c>
      <c r="R42" s="72">
        <f>$E$44*P42/100</f>
        <v>0</v>
      </c>
      <c r="S42" s="73"/>
    </row>
    <row r="43" spans="1:19" ht="20.25" customHeight="1">
      <c r="A43" s="69">
        <v>6</v>
      </c>
      <c r="B43" s="76"/>
      <c r="C43" s="34"/>
      <c r="D43" s="71" t="s">
        <v>609</v>
      </c>
      <c r="E43" s="72">
        <f>SUMIF(Rozpocet!O14:O530,64,Rozpocet!I14:I530)</f>
        <v>0</v>
      </c>
      <c r="F43" s="73"/>
      <c r="G43" s="77"/>
      <c r="H43" s="37"/>
      <c r="I43" s="31"/>
      <c r="J43" s="78"/>
      <c r="K43" s="75"/>
      <c r="L43" s="69">
        <v>18</v>
      </c>
      <c r="M43" s="74" t="s">
        <v>618</v>
      </c>
      <c r="N43" s="37"/>
      <c r="O43" s="37"/>
      <c r="P43" s="37"/>
      <c r="Q43" s="31"/>
      <c r="R43" s="72">
        <f>SUMIF(Rozpocet!O14:O530,1024,Rozpocet!I14:I530)</f>
        <v>0</v>
      </c>
      <c r="S43" s="73"/>
    </row>
    <row r="44" spans="1:19" ht="20.25" customHeight="1">
      <c r="A44" s="69">
        <v>7</v>
      </c>
      <c r="B44" s="79" t="s">
        <v>619</v>
      </c>
      <c r="C44" s="37"/>
      <c r="D44" s="31"/>
      <c r="E44" s="80">
        <f>SUM(E38:E43)</f>
        <v>0</v>
      </c>
      <c r="F44" s="47"/>
      <c r="G44" s="69">
        <v>12</v>
      </c>
      <c r="H44" s="79" t="s">
        <v>620</v>
      </c>
      <c r="I44" s="31"/>
      <c r="J44" s="81">
        <f>SUM(J38:J41)</f>
        <v>0</v>
      </c>
      <c r="K44" s="82"/>
      <c r="L44" s="69">
        <v>19</v>
      </c>
      <c r="M44" s="70" t="s">
        <v>621</v>
      </c>
      <c r="N44" s="27"/>
      <c r="O44" s="27"/>
      <c r="P44" s="27"/>
      <c r="Q44" s="83"/>
      <c r="R44" s="80">
        <f>SUM(R38:R43)</f>
        <v>0</v>
      </c>
      <c r="S44" s="47"/>
    </row>
    <row r="45" spans="1:19" ht="20.25" customHeight="1">
      <c r="A45" s="84">
        <v>20</v>
      </c>
      <c r="B45" s="85" t="s">
        <v>622</v>
      </c>
      <c r="C45" s="86"/>
      <c r="D45" s="87"/>
      <c r="E45" s="88">
        <f>SUMIF(Rozpocet!O14:O530,512,Rozpocet!I14:I530)</f>
        <v>0</v>
      </c>
      <c r="F45" s="43"/>
      <c r="G45" s="84">
        <v>21</v>
      </c>
      <c r="H45" s="85" t="s">
        <v>623</v>
      </c>
      <c r="I45" s="87"/>
      <c r="J45" s="281">
        <v>0</v>
      </c>
      <c r="K45" s="89">
        <f>M49</f>
        <v>21</v>
      </c>
      <c r="L45" s="84">
        <v>22</v>
      </c>
      <c r="M45" s="85" t="s">
        <v>624</v>
      </c>
      <c r="N45" s="86"/>
      <c r="O45" s="86"/>
      <c r="P45" s="86"/>
      <c r="Q45" s="87"/>
      <c r="R45" s="88">
        <f>SUMIF(Rozpocet!O14:O530,"&lt;4",Rozpocet!I14:I530)+SUMIF(Rozpocet!O14:O530,"&gt;1024",Rozpocet!I14:I530)</f>
        <v>0</v>
      </c>
      <c r="S45" s="43"/>
    </row>
    <row r="46" spans="1:19" ht="20.25" customHeight="1">
      <c r="A46" s="90" t="s">
        <v>581</v>
      </c>
      <c r="B46" s="11"/>
      <c r="C46" s="11"/>
      <c r="D46" s="11"/>
      <c r="E46" s="11"/>
      <c r="F46" s="91"/>
      <c r="G46" s="92"/>
      <c r="H46" s="11"/>
      <c r="I46" s="11"/>
      <c r="J46" s="11"/>
      <c r="K46" s="11"/>
      <c r="L46" s="63" t="s">
        <v>625</v>
      </c>
      <c r="M46" s="50"/>
      <c r="N46" s="65" t="s">
        <v>626</v>
      </c>
      <c r="O46" s="49"/>
      <c r="P46" s="49"/>
      <c r="Q46" s="49"/>
      <c r="R46" s="49"/>
      <c r="S46" s="52"/>
    </row>
    <row r="47" spans="1:19" ht="20.25" customHeight="1">
      <c r="A47" s="13"/>
      <c r="B47" s="14"/>
      <c r="C47" s="14"/>
      <c r="D47" s="14"/>
      <c r="E47" s="14"/>
      <c r="F47" s="20"/>
      <c r="G47" s="93"/>
      <c r="H47" s="14"/>
      <c r="I47" s="14"/>
      <c r="J47" s="14"/>
      <c r="K47" s="14"/>
      <c r="L47" s="69">
        <v>23</v>
      </c>
      <c r="M47" s="74" t="s">
        <v>627</v>
      </c>
      <c r="N47" s="37"/>
      <c r="O47" s="37"/>
      <c r="P47" s="37"/>
      <c r="Q47" s="73"/>
      <c r="R47" s="80">
        <f>ROUND(E44+J44+R44+E45+J45+R45,2)</f>
        <v>0</v>
      </c>
      <c r="S47" s="94">
        <f>E44+J44+R44+E45+J45+R45</f>
        <v>0</v>
      </c>
    </row>
    <row r="48" spans="1:19" ht="20.25" customHeight="1">
      <c r="A48" s="95" t="s">
        <v>628</v>
      </c>
      <c r="B48" s="33"/>
      <c r="C48" s="33"/>
      <c r="D48" s="33"/>
      <c r="E48" s="33"/>
      <c r="F48" s="34"/>
      <c r="G48" s="96" t="s">
        <v>629</v>
      </c>
      <c r="H48" s="33"/>
      <c r="I48" s="33"/>
      <c r="J48" s="33"/>
      <c r="K48" s="33"/>
      <c r="L48" s="69">
        <v>24</v>
      </c>
      <c r="M48" s="97">
        <v>15</v>
      </c>
      <c r="N48" s="34" t="s">
        <v>608</v>
      </c>
      <c r="O48" s="98">
        <f>R47-O49</f>
        <v>0</v>
      </c>
      <c r="P48" s="37" t="s">
        <v>630</v>
      </c>
      <c r="Q48" s="31"/>
      <c r="R48" s="99">
        <f>ROUNDUP(O48*M48/100,1)</f>
        <v>0</v>
      </c>
      <c r="S48" s="100">
        <f>O48*M48/100</f>
        <v>0</v>
      </c>
    </row>
    <row r="49" spans="1:19" ht="20.25" customHeight="1">
      <c r="A49" s="101" t="s">
        <v>579</v>
      </c>
      <c r="B49" s="27"/>
      <c r="C49" s="27"/>
      <c r="D49" s="27"/>
      <c r="E49" s="27"/>
      <c r="F49" s="17"/>
      <c r="G49" s="102"/>
      <c r="H49" s="27"/>
      <c r="I49" s="27"/>
      <c r="J49" s="27"/>
      <c r="K49" s="27"/>
      <c r="L49" s="69">
        <v>25</v>
      </c>
      <c r="M49" s="103">
        <v>21</v>
      </c>
      <c r="N49" s="31" t="s">
        <v>608</v>
      </c>
      <c r="O49" s="98">
        <f>ROUND(SUMIF(Rozpocet!N14:N530,M49,Rozpocet!I14:I530)+SUMIF(P38:P42,M49,R38:R42)+IF(K45=M49,J45,0),2)</f>
        <v>0</v>
      </c>
      <c r="P49" s="37" t="s">
        <v>630</v>
      </c>
      <c r="Q49" s="31"/>
      <c r="R49" s="72">
        <f>ROUNDUP(O49*M49/100,1)</f>
        <v>0</v>
      </c>
      <c r="S49" s="104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3"/>
      <c r="H50" s="14"/>
      <c r="I50" s="14"/>
      <c r="J50" s="14"/>
      <c r="K50" s="14"/>
      <c r="L50" s="84">
        <v>26</v>
      </c>
      <c r="M50" s="105" t="s">
        <v>631</v>
      </c>
      <c r="N50" s="86"/>
      <c r="O50" s="86"/>
      <c r="P50" s="86"/>
      <c r="Q50" s="106"/>
      <c r="R50" s="107">
        <f>R47+R48+R49</f>
        <v>0</v>
      </c>
      <c r="S50" s="108"/>
    </row>
    <row r="51" spans="1:19" ht="20.25" customHeight="1">
      <c r="A51" s="95" t="s">
        <v>628</v>
      </c>
      <c r="B51" s="33"/>
      <c r="C51" s="33"/>
      <c r="D51" s="33"/>
      <c r="E51" s="33"/>
      <c r="F51" s="34"/>
      <c r="G51" s="96" t="s">
        <v>629</v>
      </c>
      <c r="H51" s="33"/>
      <c r="I51" s="33"/>
      <c r="J51" s="33"/>
      <c r="K51" s="33"/>
      <c r="L51" s="63" t="s">
        <v>632</v>
      </c>
      <c r="M51" s="50"/>
      <c r="N51" s="65" t="s">
        <v>633</v>
      </c>
      <c r="O51" s="49"/>
      <c r="P51" s="49"/>
      <c r="Q51" s="49"/>
      <c r="R51" s="109"/>
      <c r="S51" s="52"/>
    </row>
    <row r="52" spans="1:19" ht="20.25" customHeight="1">
      <c r="A52" s="101" t="s">
        <v>583</v>
      </c>
      <c r="B52" s="27"/>
      <c r="C52" s="27"/>
      <c r="D52" s="27"/>
      <c r="E52" s="27"/>
      <c r="F52" s="17"/>
      <c r="G52" s="102"/>
      <c r="H52" s="27"/>
      <c r="I52" s="27"/>
      <c r="J52" s="27"/>
      <c r="K52" s="27"/>
      <c r="L52" s="69">
        <v>27</v>
      </c>
      <c r="M52" s="74" t="s">
        <v>634</v>
      </c>
      <c r="N52" s="37"/>
      <c r="O52" s="37"/>
      <c r="P52" s="37"/>
      <c r="Q52" s="31"/>
      <c r="R52" s="72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3"/>
      <c r="H53" s="14"/>
      <c r="I53" s="14"/>
      <c r="J53" s="14"/>
      <c r="K53" s="14"/>
      <c r="L53" s="69">
        <v>28</v>
      </c>
      <c r="M53" s="74" t="s">
        <v>635</v>
      </c>
      <c r="N53" s="37"/>
      <c r="O53" s="37"/>
      <c r="P53" s="37"/>
      <c r="Q53" s="31"/>
      <c r="R53" s="72">
        <v>0</v>
      </c>
      <c r="S53" s="73"/>
    </row>
    <row r="54" spans="1:19" ht="20.25" customHeight="1">
      <c r="A54" s="110" t="s">
        <v>628</v>
      </c>
      <c r="B54" s="42"/>
      <c r="C54" s="42"/>
      <c r="D54" s="42"/>
      <c r="E54" s="42"/>
      <c r="F54" s="111"/>
      <c r="G54" s="112" t="s">
        <v>629</v>
      </c>
      <c r="H54" s="42"/>
      <c r="I54" s="42"/>
      <c r="J54" s="42"/>
      <c r="K54" s="42"/>
      <c r="L54" s="84">
        <v>29</v>
      </c>
      <c r="M54" s="85" t="s">
        <v>636</v>
      </c>
      <c r="N54" s="86"/>
      <c r="O54" s="86"/>
      <c r="P54" s="86"/>
      <c r="Q54" s="87"/>
      <c r="R54" s="56">
        <v>0</v>
      </c>
      <c r="S54" s="113"/>
    </row>
  </sheetData>
  <sheetProtection password="CB45" sheet="1"/>
  <protectedRanges>
    <protectedRange sqref="H41 J38:J41 J45 P38:P42" name="Oblast1"/>
  </protectedRanges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>
    <row r="1" spans="1:5" s="2" customFormat="1" ht="12.75" customHeight="1">
      <c r="A1" s="2" t="s">
        <v>281</v>
      </c>
      <c r="B1" s="2" t="s">
        <v>731</v>
      </c>
      <c r="C1" s="2" t="s">
        <v>675</v>
      </c>
      <c r="D1" s="2" t="s">
        <v>282</v>
      </c>
      <c r="E1" s="2" t="s">
        <v>676</v>
      </c>
    </row>
    <row r="2" spans="1:5" s="2" customFormat="1" ht="12.75" customHeight="1">
      <c r="A2" s="2" t="s">
        <v>1377</v>
      </c>
      <c r="B2" s="2" t="s">
        <v>283</v>
      </c>
      <c r="C2" s="2" t="s">
        <v>675</v>
      </c>
      <c r="D2" s="2" t="s">
        <v>284</v>
      </c>
      <c r="E2" s="2" t="s">
        <v>676</v>
      </c>
    </row>
    <row r="3" spans="1:5" s="2" customFormat="1" ht="12.75" customHeight="1">
      <c r="A3" s="2" t="s">
        <v>285</v>
      </c>
      <c r="B3" s="2" t="s">
        <v>286</v>
      </c>
      <c r="C3" s="2" t="s">
        <v>675</v>
      </c>
      <c r="D3" s="2" t="s">
        <v>287</v>
      </c>
      <c r="E3" s="2" t="s">
        <v>676</v>
      </c>
    </row>
    <row r="4" spans="1:5" s="2" customFormat="1" ht="12.75" customHeight="1">
      <c r="A4" s="2" t="s">
        <v>677</v>
      </c>
      <c r="B4" s="2" t="s">
        <v>288</v>
      </c>
      <c r="C4" s="2" t="s">
        <v>289</v>
      </c>
      <c r="D4" s="2" t="s">
        <v>290</v>
      </c>
      <c r="E4" s="2" t="s">
        <v>676</v>
      </c>
    </row>
    <row r="5" spans="1:5" s="2" customFormat="1" ht="12.75" customHeight="1">
      <c r="A5" s="2" t="s">
        <v>681</v>
      </c>
      <c r="B5" s="2" t="s">
        <v>291</v>
      </c>
      <c r="C5" s="2" t="s">
        <v>289</v>
      </c>
      <c r="D5" s="2" t="s">
        <v>292</v>
      </c>
      <c r="E5" s="2" t="s">
        <v>676</v>
      </c>
    </row>
    <row r="6" spans="1:5" s="2" customFormat="1" ht="12.75" customHeight="1">
      <c r="A6" s="2" t="s">
        <v>1173</v>
      </c>
      <c r="B6" s="2" t="s">
        <v>1173</v>
      </c>
      <c r="C6" s="2" t="s">
        <v>289</v>
      </c>
      <c r="D6" s="2" t="s">
        <v>293</v>
      </c>
      <c r="E6" s="2" t="s">
        <v>676</v>
      </c>
    </row>
    <row r="7" spans="1:5" s="2" customFormat="1" ht="12.75" customHeight="1">
      <c r="A7" s="2" t="s">
        <v>1264</v>
      </c>
      <c r="B7" s="2" t="s">
        <v>1264</v>
      </c>
      <c r="C7" s="2" t="s">
        <v>289</v>
      </c>
      <c r="D7" s="2" t="s">
        <v>294</v>
      </c>
      <c r="E7" s="2" t="s">
        <v>676</v>
      </c>
    </row>
    <row r="8" spans="1:5" s="2" customFormat="1" ht="12.75" customHeight="1">
      <c r="A8" s="2" t="s">
        <v>1181</v>
      </c>
      <c r="B8" s="2" t="s">
        <v>295</v>
      </c>
      <c r="C8" s="2" t="s">
        <v>289</v>
      </c>
      <c r="D8" s="2" t="s">
        <v>296</v>
      </c>
      <c r="E8" s="2" t="s">
        <v>676</v>
      </c>
    </row>
    <row r="9" spans="1:5" s="2" customFormat="1" ht="12.75" customHeight="1">
      <c r="A9" s="2" t="s">
        <v>858</v>
      </c>
      <c r="B9" s="2" t="s">
        <v>858</v>
      </c>
      <c r="C9" s="2" t="s">
        <v>675</v>
      </c>
      <c r="D9" s="2" t="s">
        <v>297</v>
      </c>
      <c r="E9" s="2" t="s">
        <v>676</v>
      </c>
    </row>
    <row r="10" spans="1:5" s="2" customFormat="1" ht="12.75" customHeight="1">
      <c r="A10" s="2" t="s">
        <v>1259</v>
      </c>
      <c r="B10" s="2" t="s">
        <v>1259</v>
      </c>
      <c r="C10" s="2" t="s">
        <v>289</v>
      </c>
      <c r="D10" s="2" t="s">
        <v>298</v>
      </c>
      <c r="E10" s="2" t="s">
        <v>676</v>
      </c>
    </row>
    <row r="11" spans="1:5" s="2" customFormat="1" ht="12.75" customHeight="1">
      <c r="A11" s="2" t="s">
        <v>1269</v>
      </c>
      <c r="B11" s="2" t="s">
        <v>1269</v>
      </c>
      <c r="C11" s="2" t="s">
        <v>289</v>
      </c>
      <c r="D11" s="2" t="s">
        <v>299</v>
      </c>
      <c r="E11" s="2" t="s">
        <v>676</v>
      </c>
    </row>
    <row r="12" spans="1:5" s="2" customFormat="1" ht="12.75" customHeight="1">
      <c r="A12" s="2" t="s">
        <v>300</v>
      </c>
      <c r="B12" s="2" t="s">
        <v>301</v>
      </c>
      <c r="C12" s="2" t="s">
        <v>675</v>
      </c>
      <c r="D12" s="2" t="s">
        <v>302</v>
      </c>
      <c r="E12" s="2" t="s">
        <v>676</v>
      </c>
    </row>
    <row r="13" spans="1:5" s="2" customFormat="1" ht="12.75" customHeight="1">
      <c r="A13" s="2" t="s">
        <v>731</v>
      </c>
      <c r="B13" s="2" t="s">
        <v>303</v>
      </c>
      <c r="C13" s="2" t="s">
        <v>675</v>
      </c>
      <c r="D13" s="2" t="s">
        <v>304</v>
      </c>
      <c r="E13" s="2" t="s">
        <v>676</v>
      </c>
    </row>
    <row r="14" spans="1:5" s="2" customFormat="1" ht="12.75" customHeight="1">
      <c r="A14" s="2" t="s">
        <v>184</v>
      </c>
      <c r="B14" s="2" t="s">
        <v>184</v>
      </c>
      <c r="C14" s="2" t="s">
        <v>289</v>
      </c>
      <c r="D14" s="2" t="s">
        <v>305</v>
      </c>
      <c r="E14" s="2" t="s">
        <v>676</v>
      </c>
    </row>
    <row r="15" spans="1:5" s="2" customFormat="1" ht="12.75" customHeight="1">
      <c r="A15" s="2" t="s">
        <v>207</v>
      </c>
      <c r="B15" s="2" t="s">
        <v>306</v>
      </c>
      <c r="C15" s="2" t="s">
        <v>289</v>
      </c>
      <c r="D15" s="2" t="s">
        <v>307</v>
      </c>
      <c r="E15" s="2" t="s">
        <v>676</v>
      </c>
    </row>
    <row r="16" spans="1:5" s="2" customFormat="1" ht="12.75" customHeight="1">
      <c r="A16" s="2" t="s">
        <v>1274</v>
      </c>
      <c r="B16" s="2" t="s">
        <v>1274</v>
      </c>
      <c r="C16" s="2" t="s">
        <v>289</v>
      </c>
      <c r="D16" s="2" t="s">
        <v>308</v>
      </c>
      <c r="E16" s="2" t="s">
        <v>676</v>
      </c>
    </row>
    <row r="17" spans="1:5" s="2" customFormat="1" ht="12.75" customHeight="1">
      <c r="A17" s="2" t="s">
        <v>713</v>
      </c>
      <c r="B17" s="2" t="s">
        <v>309</v>
      </c>
      <c r="C17" s="2" t="s">
        <v>289</v>
      </c>
      <c r="D17" s="2" t="s">
        <v>310</v>
      </c>
      <c r="E17" s="2" t="s">
        <v>676</v>
      </c>
    </row>
    <row r="18" spans="1:5" s="2" customFormat="1" ht="12.75" customHeight="1">
      <c r="A18" s="2" t="s">
        <v>1279</v>
      </c>
      <c r="B18" s="2" t="s">
        <v>1279</v>
      </c>
      <c r="C18" s="2" t="s">
        <v>289</v>
      </c>
      <c r="D18" s="2" t="s">
        <v>311</v>
      </c>
      <c r="E18" s="2" t="s">
        <v>676</v>
      </c>
    </row>
  </sheetData>
  <sheetProtection/>
  <printOptions/>
  <pageMargins left="0.699999988079071" right="0.699999988079071" top="0.75" bottom="0.75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zoomScalePageLayoutView="0" workbookViewId="0" topLeftCell="A6">
      <selection activeCell="C28" sqref="C28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4" t="s">
        <v>637</v>
      </c>
      <c r="B1" s="115"/>
      <c r="C1" s="115"/>
      <c r="D1" s="115"/>
      <c r="E1" s="115"/>
    </row>
    <row r="2" spans="1:5" ht="12" customHeight="1">
      <c r="A2" s="116" t="s">
        <v>638</v>
      </c>
      <c r="B2" s="117" t="str">
        <f>'Krycí list'!E5</f>
        <v>Podkrovní byt Dejvická 16-254</v>
      </c>
      <c r="C2" s="118"/>
      <c r="D2" s="118"/>
      <c r="E2" s="118"/>
    </row>
    <row r="3" spans="1:5" ht="12" customHeight="1">
      <c r="A3" s="116" t="s">
        <v>639</v>
      </c>
      <c r="B3" s="117" t="str">
        <f>'Krycí list'!E7</f>
        <v> </v>
      </c>
      <c r="C3" s="119"/>
      <c r="D3" s="117"/>
      <c r="E3" s="120"/>
    </row>
    <row r="4" spans="1:5" ht="12" customHeight="1">
      <c r="A4" s="116" t="s">
        <v>640</v>
      </c>
      <c r="B4" s="117" t="str">
        <f>'Krycí list'!E9</f>
        <v> </v>
      </c>
      <c r="C4" s="119"/>
      <c r="D4" s="117"/>
      <c r="E4" s="120"/>
    </row>
    <row r="5" spans="1:5" ht="12" customHeight="1">
      <c r="A5" s="117" t="s">
        <v>641</v>
      </c>
      <c r="B5" s="117" t="str">
        <f>'Krycí list'!P5</f>
        <v> </v>
      </c>
      <c r="C5" s="119"/>
      <c r="D5" s="117"/>
      <c r="E5" s="120"/>
    </row>
    <row r="6" spans="1:5" ht="6" customHeight="1">
      <c r="A6" s="117"/>
      <c r="B6" s="117"/>
      <c r="C6" s="119"/>
      <c r="D6" s="117"/>
      <c r="E6" s="120"/>
    </row>
    <row r="7" spans="1:5" ht="12" customHeight="1">
      <c r="A7" s="117" t="s">
        <v>642</v>
      </c>
      <c r="B7" s="117" t="str">
        <f>'Krycí list'!E26</f>
        <v>Městská část Praha 6 </v>
      </c>
      <c r="C7" s="119"/>
      <c r="D7" s="117"/>
      <c r="E7" s="120"/>
    </row>
    <row r="8" spans="1:5" ht="12" customHeight="1">
      <c r="A8" s="117" t="s">
        <v>643</v>
      </c>
      <c r="B8" s="117" t="str">
        <f>'Krycí list'!E28</f>
        <v> </v>
      </c>
      <c r="C8" s="119"/>
      <c r="D8" s="117"/>
      <c r="E8" s="120"/>
    </row>
    <row r="9" spans="1:5" ht="12" customHeight="1">
      <c r="A9" s="117" t="s">
        <v>644</v>
      </c>
      <c r="B9" s="117" t="s">
        <v>588</v>
      </c>
      <c r="C9" s="119"/>
      <c r="D9" s="117"/>
      <c r="E9" s="120"/>
    </row>
    <row r="10" spans="1:5" ht="6" customHeight="1">
      <c r="A10" s="115"/>
      <c r="B10" s="115"/>
      <c r="C10" s="115"/>
      <c r="D10" s="115"/>
      <c r="E10" s="115"/>
    </row>
    <row r="11" spans="1:5" ht="12" customHeight="1">
      <c r="A11" s="121" t="s">
        <v>645</v>
      </c>
      <c r="B11" s="122" t="s">
        <v>646</v>
      </c>
      <c r="C11" s="123" t="s">
        <v>647</v>
      </c>
      <c r="D11" s="124" t="s">
        <v>648</v>
      </c>
      <c r="E11" s="123" t="s">
        <v>649</v>
      </c>
    </row>
    <row r="12" spans="1:5" ht="12" customHeight="1">
      <c r="A12" s="125">
        <v>1</v>
      </c>
      <c r="B12" s="126">
        <v>2</v>
      </c>
      <c r="C12" s="127">
        <v>3</v>
      </c>
      <c r="D12" s="128">
        <v>4</v>
      </c>
      <c r="E12" s="127">
        <v>5</v>
      </c>
    </row>
    <row r="13" spans="1:5" ht="3.75" customHeight="1">
      <c r="A13" s="129"/>
      <c r="B13" s="130"/>
      <c r="C13" s="130"/>
      <c r="D13" s="130"/>
      <c r="E13" s="131"/>
    </row>
    <row r="14" spans="1:5" s="132" customFormat="1" ht="12.75" customHeight="1">
      <c r="A14" s="133" t="str">
        <f>Rozpocet!D14</f>
        <v>HSV</v>
      </c>
      <c r="B14" s="134" t="str">
        <f>Rozpocet!E14</f>
        <v>Práce a dodávky HSV</v>
      </c>
      <c r="C14" s="135">
        <f>Rozpocet!I14</f>
        <v>0</v>
      </c>
      <c r="D14" s="136">
        <f>Rozpocet!K14</f>
        <v>65.42052964999999</v>
      </c>
      <c r="E14" s="136">
        <f>Rozpocet!M14</f>
        <v>66.402213</v>
      </c>
    </row>
    <row r="15" spans="1:5" s="132" customFormat="1" ht="12.75" customHeight="1">
      <c r="A15" s="137" t="str">
        <f>Rozpocet!D15</f>
        <v>3</v>
      </c>
      <c r="B15" s="138" t="str">
        <f>Rozpocet!E15</f>
        <v>Svislé a kompletní konstrukce</v>
      </c>
      <c r="C15" s="139">
        <f>Rozpocet!I15</f>
        <v>0</v>
      </c>
      <c r="D15" s="140">
        <f>Rozpocet!K15</f>
        <v>27.79216571</v>
      </c>
      <c r="E15" s="140">
        <f>Rozpocet!M15</f>
        <v>0</v>
      </c>
    </row>
    <row r="16" spans="1:5" s="132" customFormat="1" ht="12.75" customHeight="1">
      <c r="A16" s="137" t="str">
        <f>Rozpocet!D46</f>
        <v>4</v>
      </c>
      <c r="B16" s="138" t="str">
        <f>Rozpocet!E46</f>
        <v>Vodorovné konstrukce</v>
      </c>
      <c r="C16" s="139">
        <f>Rozpocet!I46</f>
        <v>0</v>
      </c>
      <c r="D16" s="140">
        <f>Rozpocet!K46</f>
        <v>11.14592163</v>
      </c>
      <c r="E16" s="140">
        <f>Rozpocet!M46</f>
        <v>0</v>
      </c>
    </row>
    <row r="17" spans="1:5" s="132" customFormat="1" ht="12.75" customHeight="1">
      <c r="A17" s="137" t="str">
        <f>Rozpocet!D76</f>
        <v>6</v>
      </c>
      <c r="B17" s="138" t="str">
        <f>Rozpocet!E76</f>
        <v>Úpravy povrchů, podlahy a osazování výplní</v>
      </c>
      <c r="C17" s="139">
        <f>Rozpocet!I76</f>
        <v>0</v>
      </c>
      <c r="D17" s="140">
        <f>Rozpocet!K76</f>
        <v>26.468345389999996</v>
      </c>
      <c r="E17" s="140">
        <f>Rozpocet!M76</f>
        <v>0</v>
      </c>
    </row>
    <row r="18" spans="1:5" s="132" customFormat="1" ht="12.75" customHeight="1">
      <c r="A18" s="137" t="str">
        <f>Rozpocet!D128</f>
        <v>9</v>
      </c>
      <c r="B18" s="138" t="str">
        <f>Rozpocet!E128</f>
        <v>Ostatní konstrukce a práce</v>
      </c>
      <c r="C18" s="139">
        <f>Rozpocet!I128</f>
        <v>0</v>
      </c>
      <c r="D18" s="140">
        <f>Rozpocet!K128</f>
        <v>0.014096919999999999</v>
      </c>
      <c r="E18" s="140">
        <f>Rozpocet!M128</f>
        <v>66.402213</v>
      </c>
    </row>
    <row r="19" spans="1:5" s="132" customFormat="1" ht="12.75" customHeight="1">
      <c r="A19" s="141" t="str">
        <f>Rozpocet!D174</f>
        <v>99</v>
      </c>
      <c r="B19" s="142" t="str">
        <f>Rozpocet!E174</f>
        <v>Přesun hmot</v>
      </c>
      <c r="C19" s="143">
        <f>Rozpocet!I174</f>
        <v>0</v>
      </c>
      <c r="D19" s="144">
        <f>Rozpocet!K174</f>
        <v>0</v>
      </c>
      <c r="E19" s="144">
        <f>Rozpocet!M174</f>
        <v>0</v>
      </c>
    </row>
    <row r="20" spans="1:5" s="132" customFormat="1" ht="12.75" customHeight="1">
      <c r="A20" s="133" t="str">
        <f>Rozpocet!D188</f>
        <v>PSV</v>
      </c>
      <c r="B20" s="134" t="str">
        <f>Rozpocet!E188</f>
        <v>Práce a dodávky PSV</v>
      </c>
      <c r="C20" s="135">
        <f>Rozpocet!I188</f>
        <v>0</v>
      </c>
      <c r="D20" s="136">
        <f>Rozpocet!K188</f>
        <v>23.389402490000005</v>
      </c>
      <c r="E20" s="136">
        <f>Rozpocet!M188</f>
        <v>28.24739246</v>
      </c>
    </row>
    <row r="21" spans="1:5" s="132" customFormat="1" ht="12.75" customHeight="1">
      <c r="A21" s="137" t="str">
        <f>Rozpocet!D189</f>
        <v>711</v>
      </c>
      <c r="B21" s="138" t="str">
        <f>Rozpocet!E189</f>
        <v>Izolace proti vodě, vlhkosti a plynům</v>
      </c>
      <c r="C21" s="139">
        <f>Rozpocet!I189</f>
        <v>0</v>
      </c>
      <c r="D21" s="140">
        <f>Rozpocet!K189</f>
        <v>0.04746</v>
      </c>
      <c r="E21" s="140">
        <f>Rozpocet!M189</f>
        <v>0</v>
      </c>
    </row>
    <row r="22" spans="1:5" s="132" customFormat="1" ht="12.75" customHeight="1">
      <c r="A22" s="137" t="str">
        <f>Rozpocet!D195</f>
        <v>712</v>
      </c>
      <c r="B22" s="138" t="str">
        <f>Rozpocet!E195</f>
        <v>Povlakové krytiny</v>
      </c>
      <c r="C22" s="139">
        <f>Rozpocet!I195</f>
        <v>0</v>
      </c>
      <c r="D22" s="140">
        <f>Rozpocet!K195</f>
        <v>0.12651147999999998</v>
      </c>
      <c r="E22" s="140">
        <f>Rozpocet!M195</f>
        <v>0</v>
      </c>
    </row>
    <row r="23" spans="1:5" s="132" customFormat="1" ht="12.75" customHeight="1">
      <c r="A23" s="137" t="str">
        <f>Rozpocet!D202</f>
        <v>713</v>
      </c>
      <c r="B23" s="138" t="str">
        <f>Rozpocet!E202</f>
        <v>Izolace tepelné</v>
      </c>
      <c r="C23" s="139">
        <f>Rozpocet!I202</f>
        <v>0</v>
      </c>
      <c r="D23" s="140">
        <f>Rozpocet!K202</f>
        <v>2.5305666999999996</v>
      </c>
      <c r="E23" s="140">
        <f>Rozpocet!M202</f>
        <v>0.08144</v>
      </c>
    </row>
    <row r="24" spans="1:5" s="132" customFormat="1" ht="12.75" customHeight="1">
      <c r="A24" s="137" t="str">
        <f>Rozpocet!D242</f>
        <v>721</v>
      </c>
      <c r="B24" s="138" t="str">
        <f>Rozpocet!E242</f>
        <v>Zdravotechnika </v>
      </c>
      <c r="C24" s="139">
        <f>Rozpocet!I242</f>
        <v>0</v>
      </c>
      <c r="D24" s="140">
        <f>Rozpocet!K242</f>
        <v>0.01438</v>
      </c>
      <c r="E24" s="140">
        <f>Rozpocet!M242</f>
        <v>0</v>
      </c>
    </row>
    <row r="25" spans="1:5" s="132" customFormat="1" ht="12.75" customHeight="1">
      <c r="A25" s="137" t="str">
        <f>Rozpocet!D245</f>
        <v>723</v>
      </c>
      <c r="B25" s="138" t="str">
        <f>Rozpocet!E245</f>
        <v>Plynovod</v>
      </c>
      <c r="C25" s="139">
        <f>Rozpocet!I245</f>
        <v>0</v>
      </c>
      <c r="D25" s="140">
        <f>Rozpocet!K245</f>
        <v>0.00147</v>
      </c>
      <c r="E25" s="140">
        <f>Rozpocet!M245</f>
        <v>0</v>
      </c>
    </row>
    <row r="26" spans="1:5" s="132" customFormat="1" ht="12.75" customHeight="1">
      <c r="A26" s="137" t="str">
        <f>Rozpocet!D248</f>
        <v>731</v>
      </c>
      <c r="B26" s="138" t="str">
        <f>Rozpocet!E248</f>
        <v>Ústřední vytápění </v>
      </c>
      <c r="C26" s="139">
        <f>Rozpocet!I248</f>
        <v>0</v>
      </c>
      <c r="D26" s="140">
        <f>Rozpocet!K248</f>
        <v>0.01017</v>
      </c>
      <c r="E26" s="140">
        <f>Rozpocet!M248</f>
        <v>0</v>
      </c>
    </row>
    <row r="27" spans="1:5" s="132" customFormat="1" ht="12.75" customHeight="1">
      <c r="A27" s="137" t="str">
        <f>Rozpocet!D251</f>
        <v>741</v>
      </c>
      <c r="B27" s="138" t="str">
        <f>Rozpocet!E251</f>
        <v>Elektromontáže </v>
      </c>
      <c r="C27" s="139">
        <f>Rozpocet!I251</f>
        <v>0</v>
      </c>
      <c r="D27" s="140">
        <f>Rozpocet!K251</f>
        <v>0</v>
      </c>
      <c r="E27" s="140">
        <f>Rozpocet!M251</f>
        <v>0</v>
      </c>
    </row>
    <row r="28" spans="1:5" s="132" customFormat="1" ht="12.75" customHeight="1">
      <c r="A28" s="137" t="str">
        <f>Rozpocet!D253</f>
        <v>751</v>
      </c>
      <c r="B28" s="138" t="str">
        <f>Rozpocet!E253</f>
        <v>Vzduchotechnika</v>
      </c>
      <c r="C28" s="139">
        <f>Rozpocet!I253</f>
        <v>0</v>
      </c>
      <c r="D28" s="140">
        <f>Rozpocet!K253</f>
        <v>0.0899584</v>
      </c>
      <c r="E28" s="140">
        <f>Rozpocet!M253</f>
        <v>0</v>
      </c>
    </row>
    <row r="29" spans="1:5" s="132" customFormat="1" ht="12.75" customHeight="1">
      <c r="A29" s="137" t="str">
        <f>Rozpocet!D265</f>
        <v>762</v>
      </c>
      <c r="B29" s="138" t="str">
        <f>Rozpocet!E265</f>
        <v>Konstrukce tesařské</v>
      </c>
      <c r="C29" s="139">
        <f>Rozpocet!I265</f>
        <v>0</v>
      </c>
      <c r="D29" s="140">
        <f>Rozpocet!K265</f>
        <v>12.7269308</v>
      </c>
      <c r="E29" s="140">
        <f>Rozpocet!M265</f>
        <v>10.619492000000001</v>
      </c>
    </row>
    <row r="30" spans="1:5" s="132" customFormat="1" ht="12.75" customHeight="1">
      <c r="A30" s="137" t="str">
        <f>Rozpocet!D337</f>
        <v>763</v>
      </c>
      <c r="B30" s="138" t="str">
        <f>Rozpocet!E337</f>
        <v>Konstrukce suché výstavby</v>
      </c>
      <c r="C30" s="139">
        <f>Rozpocet!I337</f>
        <v>0</v>
      </c>
      <c r="D30" s="140">
        <f>Rozpocet!K337</f>
        <v>5.14351138</v>
      </c>
      <c r="E30" s="140">
        <f>Rozpocet!M337</f>
        <v>1.2632378000000002</v>
      </c>
    </row>
    <row r="31" spans="1:5" s="132" customFormat="1" ht="12.75" customHeight="1">
      <c r="A31" s="137" t="str">
        <f>Rozpocet!D370</f>
        <v>764</v>
      </c>
      <c r="B31" s="138" t="str">
        <f>Rozpocet!E370</f>
        <v>Konstrukce klempířské</v>
      </c>
      <c r="C31" s="139">
        <f>Rozpocet!I370</f>
        <v>0</v>
      </c>
      <c r="D31" s="140">
        <f>Rozpocet!K370</f>
        <v>0.1462429</v>
      </c>
      <c r="E31" s="140">
        <f>Rozpocet!M370</f>
        <v>0.36472059</v>
      </c>
    </row>
    <row r="32" spans="1:5" s="132" customFormat="1" ht="12.75" customHeight="1">
      <c r="A32" s="137" t="str">
        <f>Rozpocet!D387</f>
        <v>765</v>
      </c>
      <c r="B32" s="138" t="str">
        <f>Rozpocet!E387</f>
        <v>Konstrukce pokrývačské</v>
      </c>
      <c r="C32" s="139">
        <f>Rozpocet!I387</f>
        <v>0</v>
      </c>
      <c r="D32" s="140">
        <f>Rozpocet!K387</f>
        <v>0.13021536</v>
      </c>
      <c r="E32" s="140">
        <f>Rozpocet!M387</f>
        <v>15.60920207</v>
      </c>
    </row>
    <row r="33" spans="1:5" s="132" customFormat="1" ht="12.75" customHeight="1">
      <c r="A33" s="137" t="str">
        <f>Rozpocet!D402</f>
        <v>766</v>
      </c>
      <c r="B33" s="138" t="str">
        <f>Rozpocet!E402</f>
        <v>Konstrukce truhlářské</v>
      </c>
      <c r="C33" s="139">
        <f>Rozpocet!I402</f>
        <v>0</v>
      </c>
      <c r="D33" s="140">
        <f>Rozpocet!K402</f>
        <v>0.57291676</v>
      </c>
      <c r="E33" s="140">
        <f>Rozpocet!M402</f>
        <v>0.3093</v>
      </c>
    </row>
    <row r="34" spans="1:5" s="132" customFormat="1" ht="12.75" customHeight="1">
      <c r="A34" s="137" t="str">
        <f>Rozpocet!D457</f>
        <v>767</v>
      </c>
      <c r="B34" s="138" t="str">
        <f>Rozpocet!E457</f>
        <v>Konstrukce zámečnické</v>
      </c>
      <c r="C34" s="139">
        <f>Rozpocet!I457</f>
        <v>0</v>
      </c>
      <c r="D34" s="140">
        <f>Rozpocet!K457</f>
        <v>0.1161408</v>
      </c>
      <c r="E34" s="140">
        <f>Rozpocet!M457</f>
        <v>0</v>
      </c>
    </row>
    <row r="35" spans="1:5" s="132" customFormat="1" ht="12.75" customHeight="1">
      <c r="A35" s="137" t="str">
        <f>Rozpocet!D471</f>
        <v>771</v>
      </c>
      <c r="B35" s="138" t="str">
        <f>Rozpocet!E471</f>
        <v>Podlahy z dlaždic</v>
      </c>
      <c r="C35" s="139">
        <f>Rozpocet!I471</f>
        <v>0</v>
      </c>
      <c r="D35" s="140">
        <f>Rozpocet!K471</f>
        <v>0.234918</v>
      </c>
      <c r="E35" s="140">
        <f>Rozpocet!M471</f>
        <v>0</v>
      </c>
    </row>
    <row r="36" spans="1:5" s="132" customFormat="1" ht="12.75" customHeight="1">
      <c r="A36" s="137" t="str">
        <f>Rozpocet!D476</f>
        <v>775</v>
      </c>
      <c r="B36" s="138" t="str">
        <f>Rozpocet!E476</f>
        <v>Podlahy skládané (parkety, vlysy, lamely aj.)</v>
      </c>
      <c r="C36" s="139">
        <f>Rozpocet!I476</f>
        <v>0</v>
      </c>
      <c r="D36" s="140">
        <f>Rozpocet!K476</f>
        <v>0.5472288900000001</v>
      </c>
      <c r="E36" s="140">
        <f>Rozpocet!M476</f>
        <v>0</v>
      </c>
    </row>
    <row r="37" spans="1:5" s="132" customFormat="1" ht="12.75" customHeight="1">
      <c r="A37" s="137" t="str">
        <f>Rozpocet!D490</f>
        <v>781</v>
      </c>
      <c r="B37" s="138" t="str">
        <f>Rozpocet!E490</f>
        <v>Dokončovací práce - obklady keramické</v>
      </c>
      <c r="C37" s="139">
        <f>Rozpocet!I490</f>
        <v>0</v>
      </c>
      <c r="D37" s="140">
        <f>Rozpocet!K490</f>
        <v>0.51661242</v>
      </c>
      <c r="E37" s="140">
        <f>Rozpocet!M490</f>
        <v>0</v>
      </c>
    </row>
    <row r="38" spans="1:5" s="132" customFormat="1" ht="12.75" customHeight="1">
      <c r="A38" s="137" t="str">
        <f>Rozpocet!D497</f>
        <v>783</v>
      </c>
      <c r="B38" s="138" t="str">
        <f>Rozpocet!E497</f>
        <v>Dokončovací práce - nátěry</v>
      </c>
      <c r="C38" s="139">
        <f>Rozpocet!I497</f>
        <v>0</v>
      </c>
      <c r="D38" s="140">
        <f>Rozpocet!K497</f>
        <v>0.06519948</v>
      </c>
      <c r="E38" s="140">
        <f>Rozpocet!M497</f>
        <v>0</v>
      </c>
    </row>
    <row r="39" spans="1:5" s="132" customFormat="1" ht="12.75" customHeight="1">
      <c r="A39" s="137" t="str">
        <f>Rozpocet!D503</f>
        <v>784</v>
      </c>
      <c r="B39" s="138" t="str">
        <f>Rozpocet!E503</f>
        <v>Dokončovací práce - malby</v>
      </c>
      <c r="C39" s="139">
        <f>Rozpocet!I503</f>
        <v>0</v>
      </c>
      <c r="D39" s="140">
        <f>Rozpocet!K503</f>
        <v>0.36896912000000004</v>
      </c>
      <c r="E39" s="140">
        <f>Rozpocet!M503</f>
        <v>0</v>
      </c>
    </row>
    <row r="40" spans="1:5" s="132" customFormat="1" ht="12.75" customHeight="1">
      <c r="A40" s="133" t="str">
        <f>Rozpocet!D523</f>
        <v>M</v>
      </c>
      <c r="B40" s="134" t="str">
        <f>Rozpocet!E523</f>
        <v>Ostatní</v>
      </c>
      <c r="C40" s="135">
        <f>Rozpocet!I523</f>
        <v>0</v>
      </c>
      <c r="D40" s="136">
        <f>Rozpocet!K523</f>
        <v>0</v>
      </c>
      <c r="E40" s="136">
        <f>Rozpocet!M523</f>
        <v>0</v>
      </c>
    </row>
    <row r="41" spans="1:5" s="132" customFormat="1" ht="12.75" customHeight="1">
      <c r="A41" s="137" t="str">
        <f>Rozpocet!D524</f>
        <v>25-M</v>
      </c>
      <c r="B41" s="138" t="str">
        <f>Rozpocet!E524</f>
        <v>Ostatní náklady spojené se stavbou</v>
      </c>
      <c r="C41" s="139">
        <f>Rozpocet!I524</f>
        <v>0</v>
      </c>
      <c r="D41" s="140">
        <f>Rozpocet!K524</f>
        <v>0</v>
      </c>
      <c r="E41" s="140">
        <f>Rozpocet!M524</f>
        <v>0</v>
      </c>
    </row>
    <row r="42" spans="2:5" s="145" customFormat="1" ht="12.75" customHeight="1">
      <c r="B42" s="146" t="s">
        <v>650</v>
      </c>
      <c r="C42" s="147">
        <f>Rozpocet!I530</f>
        <v>0</v>
      </c>
      <c r="D42" s="148">
        <f>Rozpocet!K530</f>
        <v>88.80993214</v>
      </c>
      <c r="E42" s="148">
        <f>Rozpocet!M530</f>
        <v>94.64960546</v>
      </c>
    </row>
    <row r="45" ht="47.25" customHeight="1">
      <c r="B45" s="265" t="s">
        <v>560</v>
      </c>
    </row>
  </sheetData>
  <sheetProtection password="C885" sheet="1"/>
  <printOptions horizontalCentered="1"/>
  <pageMargins left="1.1023622047244095" right="1.1023622047244095" top="0.7874015748031497" bottom="0.7874015748031497" header="0" footer="0"/>
  <pageSetup fitToHeight="999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U530"/>
  <sheetViews>
    <sheetView showGridLines="0" zoomScalePageLayoutView="0" workbookViewId="0" topLeftCell="A1">
      <selection activeCell="N18" sqref="N18"/>
    </sheetView>
  </sheetViews>
  <sheetFormatPr defaultColWidth="9.140625" defaultRowHeight="11.25" customHeight="1" outlineLevelRow="2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4" t="s">
        <v>651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0"/>
      <c r="P1" s="150"/>
      <c r="Q1" s="149"/>
      <c r="R1" s="149"/>
      <c r="S1" s="149"/>
      <c r="T1" s="149"/>
    </row>
    <row r="2" spans="1:20" ht="11.25" customHeight="1">
      <c r="A2" s="116" t="s">
        <v>638</v>
      </c>
      <c r="B2" s="117"/>
      <c r="C2" s="117" t="str">
        <f>'Krycí list'!E5</f>
        <v>Podkrovní byt Dejvická 16-254</v>
      </c>
      <c r="D2" s="117"/>
      <c r="E2" s="117"/>
      <c r="F2" s="117"/>
      <c r="G2" s="117"/>
      <c r="H2" s="117"/>
      <c r="I2" s="117"/>
      <c r="J2" s="117"/>
      <c r="K2" s="117"/>
      <c r="L2" s="149"/>
      <c r="M2" s="149"/>
      <c r="N2" s="149"/>
      <c r="O2" s="150"/>
      <c r="P2" s="150"/>
      <c r="Q2" s="149"/>
      <c r="R2" s="149"/>
      <c r="S2" s="149"/>
      <c r="T2" s="149"/>
    </row>
    <row r="3" spans="1:20" ht="11.25" customHeight="1">
      <c r="A3" s="116" t="s">
        <v>639</v>
      </c>
      <c r="B3" s="117"/>
      <c r="C3" s="117" t="str">
        <f>'Krycí list'!E7</f>
        <v> </v>
      </c>
      <c r="D3" s="117"/>
      <c r="E3" s="117"/>
      <c r="F3" s="117"/>
      <c r="G3" s="117"/>
      <c r="H3" s="117"/>
      <c r="I3" s="117"/>
      <c r="J3" s="117"/>
      <c r="K3" s="117"/>
      <c r="L3" s="149"/>
      <c r="M3" s="149"/>
      <c r="N3" s="149"/>
      <c r="O3" s="150"/>
      <c r="P3" s="150"/>
      <c r="Q3" s="149"/>
      <c r="R3" s="149"/>
      <c r="S3" s="149"/>
      <c r="T3" s="149"/>
    </row>
    <row r="4" spans="1:20" ht="11.25" customHeight="1">
      <c r="A4" s="116" t="s">
        <v>640</v>
      </c>
      <c r="B4" s="117"/>
      <c r="C4" s="117" t="str">
        <f>'Krycí list'!E9</f>
        <v> </v>
      </c>
      <c r="D4" s="117"/>
      <c r="E4" s="117"/>
      <c r="F4" s="117"/>
      <c r="G4" s="117"/>
      <c r="H4" s="117"/>
      <c r="I4" s="117"/>
      <c r="J4" s="117"/>
      <c r="K4" s="117"/>
      <c r="L4" s="149"/>
      <c r="M4" s="149"/>
      <c r="N4" s="149"/>
      <c r="O4" s="150"/>
      <c r="P4" s="150"/>
      <c r="Q4" s="149"/>
      <c r="R4" s="149"/>
      <c r="S4" s="149"/>
      <c r="T4" s="149"/>
    </row>
    <row r="5" spans="1:20" ht="11.25" customHeight="1">
      <c r="A5" s="117" t="s">
        <v>652</v>
      </c>
      <c r="B5" s="117"/>
      <c r="C5" s="117" t="str">
        <f>'Krycí list'!P5</f>
        <v> </v>
      </c>
      <c r="D5" s="117"/>
      <c r="E5" s="117"/>
      <c r="F5" s="117"/>
      <c r="G5" s="117"/>
      <c r="H5" s="117"/>
      <c r="I5" s="117"/>
      <c r="J5" s="117"/>
      <c r="K5" s="117"/>
      <c r="L5" s="149"/>
      <c r="M5" s="149"/>
      <c r="N5" s="149"/>
      <c r="O5" s="150"/>
      <c r="P5" s="150"/>
      <c r="Q5" s="149"/>
      <c r="R5" s="149"/>
      <c r="S5" s="149"/>
      <c r="T5" s="149"/>
    </row>
    <row r="6" spans="1:20" ht="6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49"/>
      <c r="M6" s="149"/>
      <c r="N6" s="149"/>
      <c r="O6" s="150"/>
      <c r="P6" s="150"/>
      <c r="Q6" s="149"/>
      <c r="R6" s="149"/>
      <c r="S6" s="149"/>
      <c r="T6" s="149"/>
    </row>
    <row r="7" spans="1:20" ht="11.25" customHeight="1">
      <c r="A7" s="117" t="s">
        <v>642</v>
      </c>
      <c r="B7" s="117"/>
      <c r="C7" s="117" t="str">
        <f>'Krycí list'!E26</f>
        <v>Městská část Praha 6 </v>
      </c>
      <c r="D7" s="117"/>
      <c r="E7" s="117"/>
      <c r="F7" s="117"/>
      <c r="G7" s="117"/>
      <c r="H7" s="117"/>
      <c r="I7" s="117"/>
      <c r="J7" s="117"/>
      <c r="K7" s="117"/>
      <c r="L7" s="149"/>
      <c r="M7" s="149"/>
      <c r="N7" s="149"/>
      <c r="O7" s="150"/>
      <c r="P7" s="150"/>
      <c r="Q7" s="149"/>
      <c r="R7" s="149"/>
      <c r="S7" s="149"/>
      <c r="T7" s="149"/>
    </row>
    <row r="8" spans="1:20" ht="11.25" customHeight="1">
      <c r="A8" s="117" t="s">
        <v>643</v>
      </c>
      <c r="B8" s="117"/>
      <c r="C8" s="117" t="str">
        <f>'Krycí list'!E28</f>
        <v> </v>
      </c>
      <c r="D8" s="117"/>
      <c r="E8" s="117"/>
      <c r="F8" s="117"/>
      <c r="G8" s="117"/>
      <c r="H8" s="117"/>
      <c r="I8" s="117"/>
      <c r="J8" s="117"/>
      <c r="K8" s="117"/>
      <c r="L8" s="149"/>
      <c r="M8" s="149"/>
      <c r="N8" s="149"/>
      <c r="O8" s="150"/>
      <c r="P8" s="150"/>
      <c r="Q8" s="149"/>
      <c r="R8" s="149"/>
      <c r="S8" s="149"/>
      <c r="T8" s="149"/>
    </row>
    <row r="9" spans="1:20" ht="11.25" customHeight="1">
      <c r="A9" s="117" t="s">
        <v>644</v>
      </c>
      <c r="B9" s="117"/>
      <c r="C9" s="117" t="s">
        <v>588</v>
      </c>
      <c r="D9" s="117"/>
      <c r="E9" s="117"/>
      <c r="F9" s="117"/>
      <c r="G9" s="117"/>
      <c r="H9" s="117"/>
      <c r="I9" s="117"/>
      <c r="J9" s="117"/>
      <c r="K9" s="117"/>
      <c r="L9" s="149"/>
      <c r="M9" s="149"/>
      <c r="N9" s="149"/>
      <c r="O9" s="150"/>
      <c r="P9" s="150"/>
      <c r="Q9" s="149"/>
      <c r="R9" s="149"/>
      <c r="S9" s="149"/>
      <c r="T9" s="149"/>
    </row>
    <row r="10" spans="1:20" ht="5.25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50"/>
      <c r="P10" s="150"/>
      <c r="Q10" s="149"/>
      <c r="R10" s="149"/>
      <c r="S10" s="149"/>
      <c r="T10" s="149"/>
    </row>
    <row r="11" spans="1:21" ht="21.75" customHeight="1">
      <c r="A11" s="121" t="s">
        <v>653</v>
      </c>
      <c r="B11" s="122" t="s">
        <v>654</v>
      </c>
      <c r="C11" s="122" t="s">
        <v>655</v>
      </c>
      <c r="D11" s="122" t="s">
        <v>656</v>
      </c>
      <c r="E11" s="122" t="s">
        <v>646</v>
      </c>
      <c r="F11" s="122" t="s">
        <v>657</v>
      </c>
      <c r="G11" s="122" t="s">
        <v>658</v>
      </c>
      <c r="H11" s="122" t="s">
        <v>659</v>
      </c>
      <c r="I11" s="122" t="s">
        <v>647</v>
      </c>
      <c r="J11" s="122" t="s">
        <v>660</v>
      </c>
      <c r="K11" s="122" t="s">
        <v>648</v>
      </c>
      <c r="L11" s="122" t="s">
        <v>661</v>
      </c>
      <c r="M11" s="122" t="s">
        <v>662</v>
      </c>
      <c r="N11" s="122" t="s">
        <v>663</v>
      </c>
      <c r="O11" s="151" t="s">
        <v>664</v>
      </c>
      <c r="P11" s="152" t="s">
        <v>665</v>
      </c>
      <c r="Q11" s="122"/>
      <c r="R11" s="122"/>
      <c r="S11" s="122"/>
      <c r="T11" s="153" t="s">
        <v>666</v>
      </c>
      <c r="U11" s="154"/>
    </row>
    <row r="12" spans="1:21" ht="11.25" customHeight="1">
      <c r="A12" s="125">
        <v>1</v>
      </c>
      <c r="B12" s="126">
        <v>2</v>
      </c>
      <c r="C12" s="126">
        <v>3</v>
      </c>
      <c r="D12" s="126">
        <v>4</v>
      </c>
      <c r="E12" s="126">
        <v>5</v>
      </c>
      <c r="F12" s="126">
        <v>6</v>
      </c>
      <c r="G12" s="126">
        <v>7</v>
      </c>
      <c r="H12" s="126">
        <v>8</v>
      </c>
      <c r="I12" s="126">
        <v>9</v>
      </c>
      <c r="J12" s="126"/>
      <c r="K12" s="126"/>
      <c r="L12" s="126"/>
      <c r="M12" s="126"/>
      <c r="N12" s="126">
        <v>10</v>
      </c>
      <c r="O12" s="155">
        <v>11</v>
      </c>
      <c r="P12" s="156">
        <v>12</v>
      </c>
      <c r="Q12" s="126"/>
      <c r="R12" s="126"/>
      <c r="S12" s="126"/>
      <c r="T12" s="157">
        <v>11</v>
      </c>
      <c r="U12" s="154"/>
    </row>
    <row r="13" spans="1:20" ht="3.75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P13" s="158"/>
      <c r="Q13" s="149"/>
      <c r="R13" s="149"/>
      <c r="S13" s="149"/>
      <c r="T13" s="149"/>
    </row>
    <row r="14" spans="1:16" s="132" customFormat="1" ht="12.75" customHeight="1">
      <c r="A14" s="159"/>
      <c r="B14" s="160" t="s">
        <v>625</v>
      </c>
      <c r="C14" s="159"/>
      <c r="D14" s="159" t="s">
        <v>604</v>
      </c>
      <c r="E14" s="159" t="s">
        <v>667</v>
      </c>
      <c r="F14" s="159"/>
      <c r="G14" s="159"/>
      <c r="H14" s="159"/>
      <c r="I14" s="161">
        <f>I15+I46+I76+I128</f>
        <v>0</v>
      </c>
      <c r="J14" s="159"/>
      <c r="K14" s="162">
        <f>K15+K46+K76+K128</f>
        <v>65.42052964999999</v>
      </c>
      <c r="L14" s="159"/>
      <c r="M14" s="162">
        <f>M15+M46+M76+M128</f>
        <v>66.402213</v>
      </c>
      <c r="N14" s="159"/>
      <c r="P14" s="134" t="s">
        <v>668</v>
      </c>
    </row>
    <row r="15" spans="2:16" s="132" customFormat="1" ht="12.75" customHeight="1">
      <c r="B15" s="137" t="s">
        <v>625</v>
      </c>
      <c r="D15" s="138" t="s">
        <v>669</v>
      </c>
      <c r="E15" s="138" t="s">
        <v>670</v>
      </c>
      <c r="I15" s="139">
        <f>SUM(I16:I45)</f>
        <v>0</v>
      </c>
      <c r="K15" s="140">
        <f>SUM(K16:K45)</f>
        <v>27.79216571</v>
      </c>
      <c r="M15" s="140">
        <f>SUM(M16:M45)</f>
        <v>0</v>
      </c>
      <c r="P15" s="138" t="s">
        <v>671</v>
      </c>
    </row>
    <row r="16" spans="1:16" s="14" customFormat="1" ht="13.5" customHeight="1" outlineLevel="1" collapsed="1">
      <c r="A16" s="163" t="s">
        <v>671</v>
      </c>
      <c r="B16" s="163" t="s">
        <v>672</v>
      </c>
      <c r="C16" s="163" t="s">
        <v>673</v>
      </c>
      <c r="D16" s="164" t="s">
        <v>674</v>
      </c>
      <c r="E16" s="260" t="s">
        <v>542</v>
      </c>
      <c r="F16" s="163" t="s">
        <v>675</v>
      </c>
      <c r="G16" s="166">
        <v>29.285</v>
      </c>
      <c r="H16" s="167"/>
      <c r="I16" s="167">
        <f>ROUND(G16*H16,2)</f>
        <v>0</v>
      </c>
      <c r="J16" s="168">
        <v>0.30381</v>
      </c>
      <c r="K16" s="166">
        <f>G16*J16</f>
        <v>8.89707585</v>
      </c>
      <c r="L16" s="168">
        <v>0</v>
      </c>
      <c r="M16" s="166">
        <f>G16*L16</f>
        <v>0</v>
      </c>
      <c r="N16" s="169">
        <v>15</v>
      </c>
      <c r="O16" s="170">
        <v>4</v>
      </c>
      <c r="P16" s="14" t="s">
        <v>676</v>
      </c>
    </row>
    <row r="17" spans="4:19" s="14" customFormat="1" ht="15.75" customHeight="1" hidden="1" outlineLevel="2">
      <c r="D17" s="171"/>
      <c r="E17" s="172" t="s">
        <v>677</v>
      </c>
      <c r="G17" s="173">
        <v>29.285</v>
      </c>
      <c r="P17" s="171" t="s">
        <v>676</v>
      </c>
      <c r="Q17" s="171" t="s">
        <v>676</v>
      </c>
      <c r="R17" s="171" t="s">
        <v>678</v>
      </c>
      <c r="S17" s="171" t="s">
        <v>671</v>
      </c>
    </row>
    <row r="18" spans="1:16" s="14" customFormat="1" ht="24" customHeight="1" outlineLevel="1" collapsed="1">
      <c r="A18" s="163" t="s">
        <v>676</v>
      </c>
      <c r="B18" s="163" t="s">
        <v>672</v>
      </c>
      <c r="C18" s="163" t="s">
        <v>673</v>
      </c>
      <c r="D18" s="164" t="s">
        <v>679</v>
      </c>
      <c r="E18" s="260" t="s">
        <v>543</v>
      </c>
      <c r="F18" s="163" t="s">
        <v>675</v>
      </c>
      <c r="G18" s="166">
        <v>43.107</v>
      </c>
      <c r="H18" s="167"/>
      <c r="I18" s="167">
        <f>ROUND(G18*H18,2)</f>
        <v>0</v>
      </c>
      <c r="J18" s="168">
        <v>0.32037</v>
      </c>
      <c r="K18" s="166">
        <f>G18*J18</f>
        <v>13.810189589999998</v>
      </c>
      <c r="L18" s="168">
        <v>0</v>
      </c>
      <c r="M18" s="166">
        <f>G18*L18</f>
        <v>0</v>
      </c>
      <c r="N18" s="169">
        <v>15</v>
      </c>
      <c r="O18" s="170">
        <v>4</v>
      </c>
      <c r="P18" s="14" t="s">
        <v>676</v>
      </c>
    </row>
    <row r="19" spans="4:19" s="14" customFormat="1" ht="24" customHeight="1" hidden="1" outlineLevel="2">
      <c r="D19" s="171" t="s">
        <v>677</v>
      </c>
      <c r="E19" s="172" t="s">
        <v>680</v>
      </c>
      <c r="G19" s="173">
        <v>29.285</v>
      </c>
      <c r="P19" s="171" t="s">
        <v>676</v>
      </c>
      <c r="Q19" s="171" t="s">
        <v>676</v>
      </c>
      <c r="R19" s="171" t="s">
        <v>678</v>
      </c>
      <c r="S19" s="171" t="s">
        <v>668</v>
      </c>
    </row>
    <row r="20" spans="4:19" s="14" customFormat="1" ht="15.75" customHeight="1" hidden="1" outlineLevel="2">
      <c r="D20" s="171" t="s">
        <v>681</v>
      </c>
      <c r="E20" s="172" t="s">
        <v>682</v>
      </c>
      <c r="G20" s="173">
        <v>8.702</v>
      </c>
      <c r="P20" s="171" t="s">
        <v>676</v>
      </c>
      <c r="Q20" s="171" t="s">
        <v>676</v>
      </c>
      <c r="R20" s="171" t="s">
        <v>678</v>
      </c>
      <c r="S20" s="171" t="s">
        <v>668</v>
      </c>
    </row>
    <row r="21" spans="4:19" s="14" customFormat="1" ht="15.75" customHeight="1" hidden="1" outlineLevel="2">
      <c r="D21" s="171"/>
      <c r="E21" s="172" t="s">
        <v>683</v>
      </c>
      <c r="G21" s="173">
        <v>5.12</v>
      </c>
      <c r="P21" s="171" t="s">
        <v>676</v>
      </c>
      <c r="Q21" s="171" t="s">
        <v>676</v>
      </c>
      <c r="R21" s="171" t="s">
        <v>678</v>
      </c>
      <c r="S21" s="171" t="s">
        <v>668</v>
      </c>
    </row>
    <row r="22" spans="1:16" s="14" customFormat="1" ht="13.5" customHeight="1" outlineLevel="1" collapsed="1">
      <c r="A22" s="163" t="s">
        <v>669</v>
      </c>
      <c r="B22" s="163" t="s">
        <v>672</v>
      </c>
      <c r="C22" s="163" t="s">
        <v>673</v>
      </c>
      <c r="D22" s="164" t="s">
        <v>684</v>
      </c>
      <c r="E22" s="165" t="s">
        <v>685</v>
      </c>
      <c r="F22" s="163" t="s">
        <v>686</v>
      </c>
      <c r="G22" s="166">
        <v>13</v>
      </c>
      <c r="H22" s="167"/>
      <c r="I22" s="167">
        <f>ROUND(G22*H22,2)</f>
        <v>0</v>
      </c>
      <c r="J22" s="168">
        <v>0.00918</v>
      </c>
      <c r="K22" s="166">
        <f>G22*J22</f>
        <v>0.11934</v>
      </c>
      <c r="L22" s="168">
        <v>0</v>
      </c>
      <c r="M22" s="166">
        <f>G22*L22</f>
        <v>0</v>
      </c>
      <c r="N22" s="169">
        <v>15</v>
      </c>
      <c r="O22" s="170">
        <v>4</v>
      </c>
      <c r="P22" s="14" t="s">
        <v>676</v>
      </c>
    </row>
    <row r="23" spans="4:19" s="14" customFormat="1" ht="15.75" customHeight="1" hidden="1" outlineLevel="2">
      <c r="D23" s="171"/>
      <c r="E23" s="172" t="s">
        <v>687</v>
      </c>
      <c r="G23" s="173">
        <v>4</v>
      </c>
      <c r="P23" s="171" t="s">
        <v>676</v>
      </c>
      <c r="Q23" s="171" t="s">
        <v>676</v>
      </c>
      <c r="R23" s="171" t="s">
        <v>678</v>
      </c>
      <c r="S23" s="171" t="s">
        <v>668</v>
      </c>
    </row>
    <row r="24" spans="4:19" s="14" customFormat="1" ht="15.75" customHeight="1" hidden="1" outlineLevel="2">
      <c r="D24" s="171"/>
      <c r="E24" s="172" t="s">
        <v>688</v>
      </c>
      <c r="G24" s="173">
        <v>6</v>
      </c>
      <c r="P24" s="171" t="s">
        <v>676</v>
      </c>
      <c r="Q24" s="171" t="s">
        <v>676</v>
      </c>
      <c r="R24" s="171" t="s">
        <v>678</v>
      </c>
      <c r="S24" s="171" t="s">
        <v>668</v>
      </c>
    </row>
    <row r="25" spans="4:19" s="14" customFormat="1" ht="15.75" customHeight="1" hidden="1" outlineLevel="2">
      <c r="D25" s="171"/>
      <c r="E25" s="172" t="s">
        <v>689</v>
      </c>
      <c r="G25" s="173">
        <v>3</v>
      </c>
      <c r="P25" s="171" t="s">
        <v>676</v>
      </c>
      <c r="Q25" s="171" t="s">
        <v>676</v>
      </c>
      <c r="R25" s="171" t="s">
        <v>678</v>
      </c>
      <c r="S25" s="171" t="s">
        <v>668</v>
      </c>
    </row>
    <row r="26" spans="1:16" s="14" customFormat="1" ht="13.5" customHeight="1" outlineLevel="1" collapsed="1">
      <c r="A26" s="174" t="s">
        <v>690</v>
      </c>
      <c r="B26" s="174" t="s">
        <v>691</v>
      </c>
      <c r="C26" s="174" t="s">
        <v>692</v>
      </c>
      <c r="D26" s="175" t="s">
        <v>693</v>
      </c>
      <c r="E26" s="176" t="s">
        <v>544</v>
      </c>
      <c r="F26" s="174" t="s">
        <v>686</v>
      </c>
      <c r="G26" s="177">
        <v>13</v>
      </c>
      <c r="H26" s="178"/>
      <c r="I26" s="178">
        <f>ROUND(G26*H26,2)</f>
        <v>0</v>
      </c>
      <c r="J26" s="179">
        <v>0.054</v>
      </c>
      <c r="K26" s="177">
        <f>G26*J26</f>
        <v>0.702</v>
      </c>
      <c r="L26" s="179">
        <v>0</v>
      </c>
      <c r="M26" s="177">
        <f>G26*L26</f>
        <v>0</v>
      </c>
      <c r="N26" s="180">
        <v>15</v>
      </c>
      <c r="O26" s="181">
        <v>8</v>
      </c>
      <c r="P26" s="182" t="s">
        <v>676</v>
      </c>
    </row>
    <row r="27" spans="4:19" s="14" customFormat="1" ht="15.75" customHeight="1" hidden="1" outlineLevel="2">
      <c r="D27" s="171"/>
      <c r="E27" s="172" t="s">
        <v>687</v>
      </c>
      <c r="G27" s="173">
        <v>4</v>
      </c>
      <c r="P27" s="171" t="s">
        <v>676</v>
      </c>
      <c r="Q27" s="171" t="s">
        <v>676</v>
      </c>
      <c r="R27" s="171" t="s">
        <v>678</v>
      </c>
      <c r="S27" s="171" t="s">
        <v>668</v>
      </c>
    </row>
    <row r="28" spans="4:19" s="14" customFormat="1" ht="15.75" customHeight="1" hidden="1" outlineLevel="2">
      <c r="D28" s="171"/>
      <c r="E28" s="172" t="s">
        <v>688</v>
      </c>
      <c r="G28" s="173">
        <v>6</v>
      </c>
      <c r="P28" s="171" t="s">
        <v>676</v>
      </c>
      <c r="Q28" s="171" t="s">
        <v>676</v>
      </c>
      <c r="R28" s="171" t="s">
        <v>678</v>
      </c>
      <c r="S28" s="171" t="s">
        <v>668</v>
      </c>
    </row>
    <row r="29" spans="4:19" s="14" customFormat="1" ht="15.75" customHeight="1" hidden="1" outlineLevel="2">
      <c r="D29" s="171"/>
      <c r="E29" s="172" t="s">
        <v>689</v>
      </c>
      <c r="G29" s="173">
        <v>3</v>
      </c>
      <c r="P29" s="171" t="s">
        <v>676</v>
      </c>
      <c r="Q29" s="171" t="s">
        <v>676</v>
      </c>
      <c r="R29" s="171" t="s">
        <v>678</v>
      </c>
      <c r="S29" s="171" t="s">
        <v>668</v>
      </c>
    </row>
    <row r="30" spans="1:16" s="14" customFormat="1" ht="13.5" customHeight="1" outlineLevel="1" collapsed="1">
      <c r="A30" s="163" t="s">
        <v>694</v>
      </c>
      <c r="B30" s="163" t="s">
        <v>672</v>
      </c>
      <c r="C30" s="163" t="s">
        <v>673</v>
      </c>
      <c r="D30" s="164" t="s">
        <v>695</v>
      </c>
      <c r="E30" s="165" t="s">
        <v>696</v>
      </c>
      <c r="F30" s="163" t="s">
        <v>697</v>
      </c>
      <c r="G30" s="166">
        <v>0.009</v>
      </c>
      <c r="H30" s="167"/>
      <c r="I30" s="167">
        <f>ROUND(G30*H30,2)</f>
        <v>0</v>
      </c>
      <c r="J30" s="168">
        <v>0.01954</v>
      </c>
      <c r="K30" s="166">
        <f>G30*J30</f>
        <v>0.00017585999999999996</v>
      </c>
      <c r="L30" s="168">
        <v>0</v>
      </c>
      <c r="M30" s="166">
        <f>G30*L30</f>
        <v>0</v>
      </c>
      <c r="N30" s="169">
        <v>15</v>
      </c>
      <c r="O30" s="170">
        <v>4</v>
      </c>
      <c r="P30" s="14" t="s">
        <v>676</v>
      </c>
    </row>
    <row r="31" spans="4:19" s="14" customFormat="1" ht="15.75" customHeight="1" hidden="1" outlineLevel="2">
      <c r="D31" s="171"/>
      <c r="E31" s="172" t="s">
        <v>698</v>
      </c>
      <c r="G31" s="173">
        <v>0.009</v>
      </c>
      <c r="P31" s="171" t="s">
        <v>676</v>
      </c>
      <c r="Q31" s="171" t="s">
        <v>676</v>
      </c>
      <c r="R31" s="171" t="s">
        <v>678</v>
      </c>
      <c r="S31" s="171" t="s">
        <v>671</v>
      </c>
    </row>
    <row r="32" spans="1:16" s="14" customFormat="1" ht="13.5" customHeight="1" outlineLevel="1" collapsed="1">
      <c r="A32" s="174" t="s">
        <v>699</v>
      </c>
      <c r="B32" s="174" t="s">
        <v>691</v>
      </c>
      <c r="C32" s="174" t="s">
        <v>692</v>
      </c>
      <c r="D32" s="175" t="s">
        <v>700</v>
      </c>
      <c r="E32" s="176" t="s">
        <v>701</v>
      </c>
      <c r="F32" s="174" t="s">
        <v>697</v>
      </c>
      <c r="G32" s="177">
        <v>0.009</v>
      </c>
      <c r="H32" s="178"/>
      <c r="I32" s="178">
        <f>ROUND(G32*H32,2)</f>
        <v>0</v>
      </c>
      <c r="J32" s="179">
        <v>1</v>
      </c>
      <c r="K32" s="177">
        <f>G32*J32</f>
        <v>0.009</v>
      </c>
      <c r="L32" s="179">
        <v>0</v>
      </c>
      <c r="M32" s="177">
        <f>G32*L32</f>
        <v>0</v>
      </c>
      <c r="N32" s="180">
        <v>15</v>
      </c>
      <c r="O32" s="181">
        <v>8</v>
      </c>
      <c r="P32" s="182" t="s">
        <v>676</v>
      </c>
    </row>
    <row r="33" spans="1:16" s="14" customFormat="1" ht="13.5" customHeight="1" outlineLevel="1" collapsed="1">
      <c r="A33" s="163" t="s">
        <v>702</v>
      </c>
      <c r="B33" s="163" t="s">
        <v>672</v>
      </c>
      <c r="C33" s="163" t="s">
        <v>673</v>
      </c>
      <c r="D33" s="164" t="s">
        <v>703</v>
      </c>
      <c r="E33" s="165" t="s">
        <v>704</v>
      </c>
      <c r="F33" s="163" t="s">
        <v>705</v>
      </c>
      <c r="G33" s="166">
        <v>3</v>
      </c>
      <c r="H33" s="167"/>
      <c r="I33" s="167">
        <f>ROUND(G33*H33,2)</f>
        <v>0</v>
      </c>
      <c r="J33" s="168">
        <v>0.00038</v>
      </c>
      <c r="K33" s="166">
        <f>G33*J33</f>
        <v>0.00114</v>
      </c>
      <c r="L33" s="168">
        <v>0</v>
      </c>
      <c r="M33" s="166">
        <f>G33*L33</f>
        <v>0</v>
      </c>
      <c r="N33" s="169">
        <v>15</v>
      </c>
      <c r="O33" s="170">
        <v>4</v>
      </c>
      <c r="P33" s="14" t="s">
        <v>676</v>
      </c>
    </row>
    <row r="34" spans="4:19" s="14" customFormat="1" ht="15.75" customHeight="1" hidden="1" outlineLevel="2">
      <c r="D34" s="171"/>
      <c r="E34" s="172" t="s">
        <v>706</v>
      </c>
      <c r="G34" s="173">
        <v>3</v>
      </c>
      <c r="P34" s="171" t="s">
        <v>676</v>
      </c>
      <c r="Q34" s="171" t="s">
        <v>676</v>
      </c>
      <c r="R34" s="171" t="s">
        <v>678</v>
      </c>
      <c r="S34" s="171" t="s">
        <v>671</v>
      </c>
    </row>
    <row r="35" spans="1:16" s="14" customFormat="1" ht="24" customHeight="1" outlineLevel="1" collapsed="1">
      <c r="A35" s="174" t="s">
        <v>707</v>
      </c>
      <c r="B35" s="174" t="s">
        <v>691</v>
      </c>
      <c r="C35" s="174" t="s">
        <v>692</v>
      </c>
      <c r="D35" s="175" t="s">
        <v>708</v>
      </c>
      <c r="E35" s="176" t="s">
        <v>709</v>
      </c>
      <c r="F35" s="174" t="s">
        <v>710</v>
      </c>
      <c r="G35" s="177">
        <v>3</v>
      </c>
      <c r="H35" s="178"/>
      <c r="I35" s="178">
        <f>ROUND(G35*H35,2)</f>
        <v>0</v>
      </c>
      <c r="J35" s="179">
        <v>0</v>
      </c>
      <c r="K35" s="177">
        <f>G35*J35</f>
        <v>0</v>
      </c>
      <c r="L35" s="179">
        <v>0</v>
      </c>
      <c r="M35" s="177">
        <f>G35*L35</f>
        <v>0</v>
      </c>
      <c r="N35" s="180">
        <v>15</v>
      </c>
      <c r="O35" s="181">
        <v>8</v>
      </c>
      <c r="P35" s="182" t="s">
        <v>676</v>
      </c>
    </row>
    <row r="36" spans="1:16" s="14" customFormat="1" ht="13.5" customHeight="1" outlineLevel="1" collapsed="1">
      <c r="A36" s="163" t="s">
        <v>711</v>
      </c>
      <c r="B36" s="163" t="s">
        <v>672</v>
      </c>
      <c r="C36" s="163" t="s">
        <v>673</v>
      </c>
      <c r="D36" s="164" t="s">
        <v>712</v>
      </c>
      <c r="E36" s="260" t="s">
        <v>545</v>
      </c>
      <c r="F36" s="163" t="s">
        <v>675</v>
      </c>
      <c r="G36" s="166">
        <v>8.167</v>
      </c>
      <c r="H36" s="167"/>
      <c r="I36" s="167">
        <f>ROUND(G36*H36,2)</f>
        <v>0</v>
      </c>
      <c r="J36" s="168">
        <v>0.13415</v>
      </c>
      <c r="K36" s="166">
        <f>G36*J36</f>
        <v>1.0956030499999998</v>
      </c>
      <c r="L36" s="168">
        <v>0</v>
      </c>
      <c r="M36" s="166">
        <f>G36*L36</f>
        <v>0</v>
      </c>
      <c r="N36" s="169">
        <v>15</v>
      </c>
      <c r="O36" s="170">
        <v>4</v>
      </c>
      <c r="P36" s="14" t="s">
        <v>676</v>
      </c>
    </row>
    <row r="37" spans="4:19" s="14" customFormat="1" ht="15.75" customHeight="1" hidden="1" outlineLevel="2">
      <c r="D37" s="171" t="s">
        <v>713</v>
      </c>
      <c r="E37" s="172" t="s">
        <v>714</v>
      </c>
      <c r="G37" s="173">
        <v>8.167</v>
      </c>
      <c r="P37" s="171" t="s">
        <v>676</v>
      </c>
      <c r="Q37" s="171" t="s">
        <v>676</v>
      </c>
      <c r="R37" s="171" t="s">
        <v>678</v>
      </c>
      <c r="S37" s="171" t="s">
        <v>671</v>
      </c>
    </row>
    <row r="38" spans="1:16" s="14" customFormat="1" ht="24" customHeight="1" outlineLevel="1" collapsed="1">
      <c r="A38" s="163" t="s">
        <v>715</v>
      </c>
      <c r="B38" s="163" t="s">
        <v>672</v>
      </c>
      <c r="C38" s="163" t="s">
        <v>673</v>
      </c>
      <c r="D38" s="164" t="s">
        <v>716</v>
      </c>
      <c r="E38" s="260" t="s">
        <v>546</v>
      </c>
      <c r="F38" s="163" t="s">
        <v>675</v>
      </c>
      <c r="G38" s="166">
        <v>1.08</v>
      </c>
      <c r="H38" s="167"/>
      <c r="I38" s="167">
        <f>ROUND(G38*H38,2)</f>
        <v>0</v>
      </c>
      <c r="J38" s="168">
        <v>0.06405</v>
      </c>
      <c r="K38" s="166">
        <f>G38*J38</f>
        <v>0.069174</v>
      </c>
      <c r="L38" s="168">
        <v>0</v>
      </c>
      <c r="M38" s="166">
        <f>G38*L38</f>
        <v>0</v>
      </c>
      <c r="N38" s="169">
        <v>15</v>
      </c>
      <c r="O38" s="170">
        <v>4</v>
      </c>
      <c r="P38" s="14" t="s">
        <v>676</v>
      </c>
    </row>
    <row r="39" spans="4:19" s="14" customFormat="1" ht="15.75" customHeight="1" hidden="1" outlineLevel="2">
      <c r="D39" s="171"/>
      <c r="E39" s="172" t="s">
        <v>717</v>
      </c>
      <c r="G39" s="173">
        <v>1.08</v>
      </c>
      <c r="P39" s="171" t="s">
        <v>676</v>
      </c>
      <c r="Q39" s="171" t="s">
        <v>676</v>
      </c>
      <c r="R39" s="171" t="s">
        <v>678</v>
      </c>
      <c r="S39" s="171" t="s">
        <v>668</v>
      </c>
    </row>
    <row r="40" spans="1:16" s="14" customFormat="1" ht="13.5" customHeight="1" outlineLevel="1" collapsed="1">
      <c r="A40" s="163" t="s">
        <v>718</v>
      </c>
      <c r="B40" s="163" t="s">
        <v>672</v>
      </c>
      <c r="C40" s="163" t="s">
        <v>719</v>
      </c>
      <c r="D40" s="164" t="s">
        <v>720</v>
      </c>
      <c r="E40" s="165" t="s">
        <v>721</v>
      </c>
      <c r="F40" s="163" t="s">
        <v>675</v>
      </c>
      <c r="G40" s="166">
        <v>6.798</v>
      </c>
      <c r="H40" s="167"/>
      <c r="I40" s="167">
        <f>ROUND(G40*H40,2)</f>
        <v>0</v>
      </c>
      <c r="J40" s="168">
        <v>0.45432</v>
      </c>
      <c r="K40" s="166">
        <f>G40*J40</f>
        <v>3.08846736</v>
      </c>
      <c r="L40" s="168">
        <v>0</v>
      </c>
      <c r="M40" s="166">
        <f>G40*L40</f>
        <v>0</v>
      </c>
      <c r="N40" s="169">
        <v>15</v>
      </c>
      <c r="O40" s="170">
        <v>4</v>
      </c>
      <c r="P40" s="14" t="s">
        <v>676</v>
      </c>
    </row>
    <row r="41" spans="4:19" s="14" customFormat="1" ht="15.75" customHeight="1" hidden="1" outlineLevel="2">
      <c r="D41" s="171"/>
      <c r="E41" s="172" t="s">
        <v>722</v>
      </c>
      <c r="G41" s="173">
        <v>1.386</v>
      </c>
      <c r="P41" s="171" t="s">
        <v>676</v>
      </c>
      <c r="Q41" s="171" t="s">
        <v>676</v>
      </c>
      <c r="R41" s="171" t="s">
        <v>678</v>
      </c>
      <c r="S41" s="171" t="s">
        <v>668</v>
      </c>
    </row>
    <row r="42" spans="4:19" s="14" customFormat="1" ht="15.75" customHeight="1" hidden="1" outlineLevel="2">
      <c r="D42" s="171"/>
      <c r="E42" s="172" t="s">
        <v>723</v>
      </c>
      <c r="G42" s="173">
        <v>0.75</v>
      </c>
      <c r="P42" s="171" t="s">
        <v>676</v>
      </c>
      <c r="Q42" s="171" t="s">
        <v>676</v>
      </c>
      <c r="R42" s="171" t="s">
        <v>678</v>
      </c>
      <c r="S42" s="171" t="s">
        <v>668</v>
      </c>
    </row>
    <row r="43" spans="4:19" s="14" customFormat="1" ht="15.75" customHeight="1" hidden="1" outlineLevel="2">
      <c r="D43" s="171"/>
      <c r="E43" s="172" t="s">
        <v>724</v>
      </c>
      <c r="G43" s="173">
        <v>2.73</v>
      </c>
      <c r="P43" s="171" t="s">
        <v>676</v>
      </c>
      <c r="Q43" s="171" t="s">
        <v>676</v>
      </c>
      <c r="R43" s="171" t="s">
        <v>678</v>
      </c>
      <c r="S43" s="171" t="s">
        <v>668</v>
      </c>
    </row>
    <row r="44" spans="4:19" s="14" customFormat="1" ht="15.75" customHeight="1" hidden="1" outlineLevel="2">
      <c r="D44" s="171"/>
      <c r="E44" s="172" t="s">
        <v>725</v>
      </c>
      <c r="G44" s="173">
        <v>0.966</v>
      </c>
      <c r="P44" s="171" t="s">
        <v>676</v>
      </c>
      <c r="Q44" s="171" t="s">
        <v>676</v>
      </c>
      <c r="R44" s="171" t="s">
        <v>678</v>
      </c>
      <c r="S44" s="171" t="s">
        <v>668</v>
      </c>
    </row>
    <row r="45" spans="4:19" s="14" customFormat="1" ht="15.75" customHeight="1" hidden="1" outlineLevel="2">
      <c r="D45" s="171"/>
      <c r="E45" s="172" t="s">
        <v>726</v>
      </c>
      <c r="G45" s="173">
        <v>0.966</v>
      </c>
      <c r="P45" s="171" t="s">
        <v>676</v>
      </c>
      <c r="Q45" s="171" t="s">
        <v>676</v>
      </c>
      <c r="R45" s="171" t="s">
        <v>678</v>
      </c>
      <c r="S45" s="171" t="s">
        <v>668</v>
      </c>
    </row>
    <row r="46" spans="2:16" s="132" customFormat="1" ht="12.75" customHeight="1">
      <c r="B46" s="137" t="s">
        <v>625</v>
      </c>
      <c r="D46" s="138" t="s">
        <v>690</v>
      </c>
      <c r="E46" s="138" t="s">
        <v>727</v>
      </c>
      <c r="I46" s="139">
        <f>SUM(I47:I75)</f>
        <v>0</v>
      </c>
      <c r="K46" s="140">
        <f>SUM(K47:K75)</f>
        <v>11.14592163</v>
      </c>
      <c r="M46" s="140">
        <f>SUM(M47:M75)</f>
        <v>0</v>
      </c>
      <c r="P46" s="138" t="s">
        <v>671</v>
      </c>
    </row>
    <row r="47" spans="1:16" s="14" customFormat="1" ht="24" customHeight="1" outlineLevel="1" collapsed="1">
      <c r="A47" s="163" t="s">
        <v>728</v>
      </c>
      <c r="B47" s="163" t="s">
        <v>672</v>
      </c>
      <c r="C47" s="163" t="s">
        <v>673</v>
      </c>
      <c r="D47" s="164" t="s">
        <v>729</v>
      </c>
      <c r="E47" s="165" t="s">
        <v>730</v>
      </c>
      <c r="F47" s="163" t="s">
        <v>675</v>
      </c>
      <c r="G47" s="166">
        <v>86.658</v>
      </c>
      <c r="H47" s="167"/>
      <c r="I47" s="167">
        <f>ROUND(G47*H47,2)</f>
        <v>0</v>
      </c>
      <c r="J47" s="168">
        <v>0.01083</v>
      </c>
      <c r="K47" s="166">
        <f>G47*J47</f>
        <v>0.93850614</v>
      </c>
      <c r="L47" s="168">
        <v>0</v>
      </c>
      <c r="M47" s="166">
        <f>G47*L47</f>
        <v>0</v>
      </c>
      <c r="N47" s="169">
        <v>15</v>
      </c>
      <c r="O47" s="170">
        <v>4</v>
      </c>
      <c r="P47" s="14" t="s">
        <v>676</v>
      </c>
    </row>
    <row r="48" spans="4:19" s="14" customFormat="1" ht="15.75" customHeight="1" hidden="1" outlineLevel="2">
      <c r="D48" s="171"/>
      <c r="E48" s="172" t="s">
        <v>731</v>
      </c>
      <c r="G48" s="173">
        <v>86.658</v>
      </c>
      <c r="P48" s="171" t="s">
        <v>676</v>
      </c>
      <c r="Q48" s="171" t="s">
        <v>676</v>
      </c>
      <c r="R48" s="171" t="s">
        <v>678</v>
      </c>
      <c r="S48" s="171" t="s">
        <v>668</v>
      </c>
    </row>
    <row r="49" spans="1:16" s="14" customFormat="1" ht="13.5" customHeight="1" outlineLevel="1" collapsed="1">
      <c r="A49" s="163" t="s">
        <v>732</v>
      </c>
      <c r="B49" s="163" t="s">
        <v>672</v>
      </c>
      <c r="C49" s="163" t="s">
        <v>719</v>
      </c>
      <c r="D49" s="164" t="s">
        <v>733</v>
      </c>
      <c r="E49" s="165" t="s">
        <v>734</v>
      </c>
      <c r="F49" s="163" t="s">
        <v>686</v>
      </c>
      <c r="G49" s="166">
        <v>2</v>
      </c>
      <c r="H49" s="167"/>
      <c r="I49" s="167">
        <f>ROUND(G49*H49,2)</f>
        <v>0</v>
      </c>
      <c r="J49" s="168">
        <v>0.08235</v>
      </c>
      <c r="K49" s="166">
        <f>G49*J49</f>
        <v>0.1647</v>
      </c>
      <c r="L49" s="168">
        <v>0</v>
      </c>
      <c r="M49" s="166">
        <f>G49*L49</f>
        <v>0</v>
      </c>
      <c r="N49" s="169">
        <v>15</v>
      </c>
      <c r="O49" s="170">
        <v>4</v>
      </c>
      <c r="P49" s="14" t="s">
        <v>676</v>
      </c>
    </row>
    <row r="50" spans="1:16" s="14" customFormat="1" ht="13.5" customHeight="1" outlineLevel="1">
      <c r="A50" s="163" t="s">
        <v>735</v>
      </c>
      <c r="B50" s="163" t="s">
        <v>672</v>
      </c>
      <c r="C50" s="163" t="s">
        <v>719</v>
      </c>
      <c r="D50" s="164" t="s">
        <v>736</v>
      </c>
      <c r="E50" s="165" t="s">
        <v>737</v>
      </c>
      <c r="F50" s="163" t="s">
        <v>686</v>
      </c>
      <c r="G50" s="166">
        <v>31</v>
      </c>
      <c r="H50" s="167"/>
      <c r="I50" s="167">
        <f>ROUND(G50*H50,2)</f>
        <v>0</v>
      </c>
      <c r="J50" s="168">
        <v>0.059</v>
      </c>
      <c r="K50" s="166">
        <f>G50*J50</f>
        <v>1.829</v>
      </c>
      <c r="L50" s="168">
        <v>0</v>
      </c>
      <c r="M50" s="166">
        <f>G50*L50</f>
        <v>0</v>
      </c>
      <c r="N50" s="169">
        <v>15</v>
      </c>
      <c r="O50" s="170">
        <v>4</v>
      </c>
      <c r="P50" s="14" t="s">
        <v>676</v>
      </c>
    </row>
    <row r="51" spans="1:16" s="14" customFormat="1" ht="13.5" customHeight="1" outlineLevel="1" collapsed="1">
      <c r="A51" s="163" t="s">
        <v>738</v>
      </c>
      <c r="B51" s="163" t="s">
        <v>672</v>
      </c>
      <c r="C51" s="163" t="s">
        <v>673</v>
      </c>
      <c r="D51" s="164" t="s">
        <v>739</v>
      </c>
      <c r="E51" s="165" t="s">
        <v>740</v>
      </c>
      <c r="F51" s="163" t="s">
        <v>697</v>
      </c>
      <c r="G51" s="166">
        <v>4.776</v>
      </c>
      <c r="H51" s="167"/>
      <c r="I51" s="167">
        <f>ROUND(G51*H51,2)</f>
        <v>0</v>
      </c>
      <c r="J51" s="168">
        <v>0.01709</v>
      </c>
      <c r="K51" s="166">
        <f>G51*J51</f>
        <v>0.08162184</v>
      </c>
      <c r="L51" s="168">
        <v>0</v>
      </c>
      <c r="M51" s="166">
        <f>G51*L51</f>
        <v>0</v>
      </c>
      <c r="N51" s="169">
        <v>15</v>
      </c>
      <c r="O51" s="170">
        <v>4</v>
      </c>
      <c r="P51" s="14" t="s">
        <v>676</v>
      </c>
    </row>
    <row r="52" spans="4:19" s="14" customFormat="1" ht="15.75" customHeight="1" hidden="1" outlineLevel="2">
      <c r="D52" s="171"/>
      <c r="E52" s="172" t="s">
        <v>741</v>
      </c>
      <c r="G52" s="173">
        <v>0.687</v>
      </c>
      <c r="P52" s="171" t="s">
        <v>676</v>
      </c>
      <c r="Q52" s="171" t="s">
        <v>676</v>
      </c>
      <c r="R52" s="171" t="s">
        <v>678</v>
      </c>
      <c r="S52" s="171" t="s">
        <v>668</v>
      </c>
    </row>
    <row r="53" spans="4:19" s="14" customFormat="1" ht="15.75" customHeight="1" hidden="1" outlineLevel="2">
      <c r="D53" s="171"/>
      <c r="E53" s="172" t="s">
        <v>742</v>
      </c>
      <c r="G53" s="173">
        <v>0.101</v>
      </c>
      <c r="P53" s="171" t="s">
        <v>676</v>
      </c>
      <c r="Q53" s="171" t="s">
        <v>676</v>
      </c>
      <c r="R53" s="171" t="s">
        <v>678</v>
      </c>
      <c r="S53" s="171" t="s">
        <v>668</v>
      </c>
    </row>
    <row r="54" spans="4:19" s="14" customFormat="1" ht="15.75" customHeight="1" hidden="1" outlineLevel="2">
      <c r="D54" s="171"/>
      <c r="E54" s="172" t="s">
        <v>743</v>
      </c>
      <c r="G54" s="173">
        <v>2.382</v>
      </c>
      <c r="P54" s="171" t="s">
        <v>676</v>
      </c>
      <c r="Q54" s="171" t="s">
        <v>676</v>
      </c>
      <c r="R54" s="171" t="s">
        <v>678</v>
      </c>
      <c r="S54" s="171" t="s">
        <v>668</v>
      </c>
    </row>
    <row r="55" spans="4:19" s="14" customFormat="1" ht="15.75" customHeight="1" hidden="1" outlineLevel="2">
      <c r="D55" s="171"/>
      <c r="E55" s="172" t="s">
        <v>744</v>
      </c>
      <c r="G55" s="173">
        <v>0.516</v>
      </c>
      <c r="P55" s="171" t="s">
        <v>676</v>
      </c>
      <c r="Q55" s="171" t="s">
        <v>676</v>
      </c>
      <c r="R55" s="171" t="s">
        <v>678</v>
      </c>
      <c r="S55" s="171" t="s">
        <v>668</v>
      </c>
    </row>
    <row r="56" spans="4:19" s="14" customFormat="1" ht="15.75" customHeight="1" hidden="1" outlineLevel="2">
      <c r="D56" s="171"/>
      <c r="E56" s="172" t="s">
        <v>745</v>
      </c>
      <c r="G56" s="173">
        <v>1.09</v>
      </c>
      <c r="P56" s="171" t="s">
        <v>676</v>
      </c>
      <c r="Q56" s="171" t="s">
        <v>676</v>
      </c>
      <c r="R56" s="171" t="s">
        <v>678</v>
      </c>
      <c r="S56" s="171" t="s">
        <v>668</v>
      </c>
    </row>
    <row r="57" spans="1:16" s="14" customFormat="1" ht="13.5" customHeight="1" outlineLevel="1" collapsed="1">
      <c r="A57" s="174" t="s">
        <v>746</v>
      </c>
      <c r="B57" s="174" t="s">
        <v>691</v>
      </c>
      <c r="C57" s="174" t="s">
        <v>692</v>
      </c>
      <c r="D57" s="175" t="s">
        <v>747</v>
      </c>
      <c r="E57" s="176" t="s">
        <v>748</v>
      </c>
      <c r="F57" s="174" t="s">
        <v>697</v>
      </c>
      <c r="G57" s="177">
        <v>0.824</v>
      </c>
      <c r="H57" s="178"/>
      <c r="I57" s="178">
        <f>ROUND(G57*H57,2)</f>
        <v>0</v>
      </c>
      <c r="J57" s="179">
        <v>1</v>
      </c>
      <c r="K57" s="177">
        <f>G57*J57</f>
        <v>0.824</v>
      </c>
      <c r="L57" s="179">
        <v>0</v>
      </c>
      <c r="M57" s="177">
        <f>G57*L57</f>
        <v>0</v>
      </c>
      <c r="N57" s="180">
        <v>15</v>
      </c>
      <c r="O57" s="181">
        <v>8</v>
      </c>
      <c r="P57" s="182" t="s">
        <v>676</v>
      </c>
    </row>
    <row r="58" spans="4:19" s="14" customFormat="1" ht="15.75" customHeight="1" hidden="1" outlineLevel="2">
      <c r="D58" s="171"/>
      <c r="E58" s="172" t="s">
        <v>749</v>
      </c>
      <c r="G58" s="173">
        <v>0.824</v>
      </c>
      <c r="P58" s="171" t="s">
        <v>676</v>
      </c>
      <c r="Q58" s="171" t="s">
        <v>676</v>
      </c>
      <c r="R58" s="171" t="s">
        <v>678</v>
      </c>
      <c r="S58" s="171" t="s">
        <v>671</v>
      </c>
    </row>
    <row r="59" spans="1:16" s="14" customFormat="1" ht="13.5" customHeight="1" outlineLevel="1" collapsed="1">
      <c r="A59" s="174" t="s">
        <v>750</v>
      </c>
      <c r="B59" s="174" t="s">
        <v>691</v>
      </c>
      <c r="C59" s="174" t="s">
        <v>692</v>
      </c>
      <c r="D59" s="175" t="s">
        <v>751</v>
      </c>
      <c r="E59" s="176" t="s">
        <v>752</v>
      </c>
      <c r="F59" s="174" t="s">
        <v>697</v>
      </c>
      <c r="G59" s="177">
        <v>0.121</v>
      </c>
      <c r="H59" s="178"/>
      <c r="I59" s="178">
        <f>ROUND(G59*H59,2)</f>
        <v>0</v>
      </c>
      <c r="J59" s="179">
        <v>1</v>
      </c>
      <c r="K59" s="177">
        <f>G59*J59</f>
        <v>0.121</v>
      </c>
      <c r="L59" s="179">
        <v>0</v>
      </c>
      <c r="M59" s="177">
        <f>G59*L59</f>
        <v>0</v>
      </c>
      <c r="N59" s="180">
        <v>15</v>
      </c>
      <c r="O59" s="181">
        <v>8</v>
      </c>
      <c r="P59" s="182" t="s">
        <v>676</v>
      </c>
    </row>
    <row r="60" spans="4:19" s="14" customFormat="1" ht="15.75" customHeight="1" hidden="1" outlineLevel="2">
      <c r="D60" s="171"/>
      <c r="E60" s="172" t="s">
        <v>753</v>
      </c>
      <c r="G60" s="173">
        <v>0.121</v>
      </c>
      <c r="P60" s="171" t="s">
        <v>676</v>
      </c>
      <c r="Q60" s="171" t="s">
        <v>676</v>
      </c>
      <c r="R60" s="171" t="s">
        <v>678</v>
      </c>
      <c r="S60" s="171" t="s">
        <v>671</v>
      </c>
    </row>
    <row r="61" spans="1:16" s="14" customFormat="1" ht="13.5" customHeight="1" outlineLevel="1" collapsed="1">
      <c r="A61" s="174" t="s">
        <v>754</v>
      </c>
      <c r="B61" s="174" t="s">
        <v>691</v>
      </c>
      <c r="C61" s="174" t="s">
        <v>692</v>
      </c>
      <c r="D61" s="175" t="s">
        <v>755</v>
      </c>
      <c r="E61" s="176" t="s">
        <v>756</v>
      </c>
      <c r="F61" s="174" t="s">
        <v>697</v>
      </c>
      <c r="G61" s="177">
        <v>0.62</v>
      </c>
      <c r="H61" s="178"/>
      <c r="I61" s="178">
        <f>ROUND(G61*H61,2)</f>
        <v>0</v>
      </c>
      <c r="J61" s="179">
        <v>1</v>
      </c>
      <c r="K61" s="177">
        <f>G61*J61</f>
        <v>0.62</v>
      </c>
      <c r="L61" s="179">
        <v>0</v>
      </c>
      <c r="M61" s="177">
        <f>G61*L61</f>
        <v>0</v>
      </c>
      <c r="N61" s="180">
        <v>15</v>
      </c>
      <c r="O61" s="181">
        <v>8</v>
      </c>
      <c r="P61" s="182" t="s">
        <v>676</v>
      </c>
    </row>
    <row r="62" spans="4:19" s="14" customFormat="1" ht="15.75" customHeight="1" hidden="1" outlineLevel="2">
      <c r="D62" s="171"/>
      <c r="E62" s="172" t="s">
        <v>757</v>
      </c>
      <c r="G62" s="173">
        <v>0.62</v>
      </c>
      <c r="P62" s="171" t="s">
        <v>676</v>
      </c>
      <c r="Q62" s="171" t="s">
        <v>676</v>
      </c>
      <c r="R62" s="171" t="s">
        <v>678</v>
      </c>
      <c r="S62" s="171" t="s">
        <v>671</v>
      </c>
    </row>
    <row r="63" spans="1:16" s="14" customFormat="1" ht="13.5" customHeight="1" outlineLevel="1" collapsed="1">
      <c r="A63" s="174" t="s">
        <v>758</v>
      </c>
      <c r="B63" s="174" t="s">
        <v>691</v>
      </c>
      <c r="C63" s="174" t="s">
        <v>692</v>
      </c>
      <c r="D63" s="175" t="s">
        <v>759</v>
      </c>
      <c r="E63" s="176" t="s">
        <v>760</v>
      </c>
      <c r="F63" s="174" t="s">
        <v>697</v>
      </c>
      <c r="G63" s="177">
        <v>2.858</v>
      </c>
      <c r="H63" s="178"/>
      <c r="I63" s="178">
        <f>ROUND(G63*H63,2)</f>
        <v>0</v>
      </c>
      <c r="J63" s="179">
        <v>1</v>
      </c>
      <c r="K63" s="177">
        <f>G63*J63</f>
        <v>2.858</v>
      </c>
      <c r="L63" s="179">
        <v>0</v>
      </c>
      <c r="M63" s="177">
        <f>G63*L63</f>
        <v>0</v>
      </c>
      <c r="N63" s="180">
        <v>15</v>
      </c>
      <c r="O63" s="181">
        <v>8</v>
      </c>
      <c r="P63" s="182" t="s">
        <v>676</v>
      </c>
    </row>
    <row r="64" spans="4:19" s="14" customFormat="1" ht="15.75" customHeight="1" hidden="1" outlineLevel="2">
      <c r="D64" s="171"/>
      <c r="E64" s="172" t="s">
        <v>761</v>
      </c>
      <c r="G64" s="173">
        <v>2.858</v>
      </c>
      <c r="P64" s="171" t="s">
        <v>676</v>
      </c>
      <c r="Q64" s="171" t="s">
        <v>676</v>
      </c>
      <c r="R64" s="171" t="s">
        <v>678</v>
      </c>
      <c r="S64" s="171" t="s">
        <v>671</v>
      </c>
    </row>
    <row r="65" spans="1:16" s="14" customFormat="1" ht="13.5" customHeight="1" outlineLevel="1" collapsed="1">
      <c r="A65" s="174" t="s">
        <v>762</v>
      </c>
      <c r="B65" s="174" t="s">
        <v>691</v>
      </c>
      <c r="C65" s="174" t="s">
        <v>692</v>
      </c>
      <c r="D65" s="175" t="s">
        <v>763</v>
      </c>
      <c r="E65" s="176" t="s">
        <v>764</v>
      </c>
      <c r="F65" s="174" t="s">
        <v>697</v>
      </c>
      <c r="G65" s="177">
        <v>1.308</v>
      </c>
      <c r="H65" s="178"/>
      <c r="I65" s="178">
        <f>ROUND(G65*H65,2)</f>
        <v>0</v>
      </c>
      <c r="J65" s="179">
        <v>1</v>
      </c>
      <c r="K65" s="177">
        <f>G65*J65</f>
        <v>1.308</v>
      </c>
      <c r="L65" s="179">
        <v>0</v>
      </c>
      <c r="M65" s="177">
        <f>G65*L65</f>
        <v>0</v>
      </c>
      <c r="N65" s="180">
        <v>15</v>
      </c>
      <c r="O65" s="181">
        <v>8</v>
      </c>
      <c r="P65" s="182" t="s">
        <v>676</v>
      </c>
    </row>
    <row r="66" spans="4:19" s="14" customFormat="1" ht="15.75" customHeight="1" hidden="1" outlineLevel="2">
      <c r="D66" s="171"/>
      <c r="E66" s="172" t="s">
        <v>765</v>
      </c>
      <c r="G66" s="173">
        <v>1.308</v>
      </c>
      <c r="P66" s="171" t="s">
        <v>676</v>
      </c>
      <c r="Q66" s="171" t="s">
        <v>676</v>
      </c>
      <c r="R66" s="171" t="s">
        <v>678</v>
      </c>
      <c r="S66" s="171" t="s">
        <v>671</v>
      </c>
    </row>
    <row r="67" spans="1:16" s="14" customFormat="1" ht="13.5" customHeight="1" outlineLevel="1" collapsed="1">
      <c r="A67" s="163" t="s">
        <v>766</v>
      </c>
      <c r="B67" s="163" t="s">
        <v>672</v>
      </c>
      <c r="C67" s="163" t="s">
        <v>673</v>
      </c>
      <c r="D67" s="164" t="s">
        <v>767</v>
      </c>
      <c r="E67" s="165" t="s">
        <v>768</v>
      </c>
      <c r="F67" s="163" t="s">
        <v>769</v>
      </c>
      <c r="G67" s="166">
        <v>0.908</v>
      </c>
      <c r="H67" s="167"/>
      <c r="I67" s="167">
        <f>ROUND(G67*H67,2)</f>
        <v>0</v>
      </c>
      <c r="J67" s="168">
        <v>2.4534</v>
      </c>
      <c r="K67" s="166">
        <f>G67*J67</f>
        <v>2.2276872</v>
      </c>
      <c r="L67" s="168">
        <v>0</v>
      </c>
      <c r="M67" s="166">
        <f>G67*L67</f>
        <v>0</v>
      </c>
      <c r="N67" s="169">
        <v>15</v>
      </c>
      <c r="O67" s="170">
        <v>4</v>
      </c>
      <c r="P67" s="14" t="s">
        <v>676</v>
      </c>
    </row>
    <row r="68" spans="4:19" s="14" customFormat="1" ht="15.75" customHeight="1" hidden="1" outlineLevel="2">
      <c r="D68" s="171"/>
      <c r="E68" s="172" t="s">
        <v>770</v>
      </c>
      <c r="G68" s="173">
        <v>0.908</v>
      </c>
      <c r="P68" s="171" t="s">
        <v>676</v>
      </c>
      <c r="Q68" s="171" t="s">
        <v>676</v>
      </c>
      <c r="R68" s="171" t="s">
        <v>678</v>
      </c>
      <c r="S68" s="171" t="s">
        <v>668</v>
      </c>
    </row>
    <row r="69" spans="1:16" s="14" customFormat="1" ht="13.5" customHeight="1" outlineLevel="1" collapsed="1">
      <c r="A69" s="163" t="s">
        <v>771</v>
      </c>
      <c r="B69" s="163" t="s">
        <v>672</v>
      </c>
      <c r="C69" s="163" t="s">
        <v>673</v>
      </c>
      <c r="D69" s="164" t="s">
        <v>772</v>
      </c>
      <c r="E69" s="165" t="s">
        <v>773</v>
      </c>
      <c r="F69" s="163" t="s">
        <v>675</v>
      </c>
      <c r="G69" s="166">
        <v>9.075</v>
      </c>
      <c r="H69" s="167"/>
      <c r="I69" s="167">
        <f>ROUND(G69*H69,2)</f>
        <v>0</v>
      </c>
      <c r="J69" s="168">
        <v>0.00519</v>
      </c>
      <c r="K69" s="166">
        <f>G69*J69</f>
        <v>0.047099249999999995</v>
      </c>
      <c r="L69" s="168">
        <v>0</v>
      </c>
      <c r="M69" s="166">
        <f>G69*L69</f>
        <v>0</v>
      </c>
      <c r="N69" s="169">
        <v>15</v>
      </c>
      <c r="O69" s="170">
        <v>4</v>
      </c>
      <c r="P69" s="14" t="s">
        <v>676</v>
      </c>
    </row>
    <row r="70" spans="4:19" s="14" customFormat="1" ht="15.75" customHeight="1" hidden="1" outlineLevel="2">
      <c r="D70" s="171"/>
      <c r="E70" s="172" t="s">
        <v>774</v>
      </c>
      <c r="G70" s="173">
        <v>9.075</v>
      </c>
      <c r="P70" s="171" t="s">
        <v>676</v>
      </c>
      <c r="Q70" s="171" t="s">
        <v>676</v>
      </c>
      <c r="R70" s="171" t="s">
        <v>678</v>
      </c>
      <c r="S70" s="171" t="s">
        <v>668</v>
      </c>
    </row>
    <row r="71" spans="1:16" s="14" customFormat="1" ht="13.5" customHeight="1" outlineLevel="1" collapsed="1">
      <c r="A71" s="163" t="s">
        <v>775</v>
      </c>
      <c r="B71" s="163" t="s">
        <v>672</v>
      </c>
      <c r="C71" s="163" t="s">
        <v>673</v>
      </c>
      <c r="D71" s="164" t="s">
        <v>776</v>
      </c>
      <c r="E71" s="165" t="s">
        <v>777</v>
      </c>
      <c r="F71" s="163" t="s">
        <v>675</v>
      </c>
      <c r="G71" s="166">
        <v>9.075</v>
      </c>
      <c r="H71" s="167"/>
      <c r="I71" s="167">
        <f>ROUND(G71*H71,2)</f>
        <v>0</v>
      </c>
      <c r="J71" s="168">
        <v>0</v>
      </c>
      <c r="K71" s="166">
        <f>G71*J71</f>
        <v>0</v>
      </c>
      <c r="L71" s="168">
        <v>0</v>
      </c>
      <c r="M71" s="166">
        <f>G71*L71</f>
        <v>0</v>
      </c>
      <c r="N71" s="169">
        <v>15</v>
      </c>
      <c r="O71" s="170">
        <v>4</v>
      </c>
      <c r="P71" s="14" t="s">
        <v>676</v>
      </c>
    </row>
    <row r="72" spans="1:16" s="14" customFormat="1" ht="13.5" customHeight="1" outlineLevel="1" collapsed="1">
      <c r="A72" s="163" t="s">
        <v>778</v>
      </c>
      <c r="B72" s="163" t="s">
        <v>672</v>
      </c>
      <c r="C72" s="163" t="s">
        <v>673</v>
      </c>
      <c r="D72" s="164" t="s">
        <v>779</v>
      </c>
      <c r="E72" s="165" t="s">
        <v>780</v>
      </c>
      <c r="F72" s="163" t="s">
        <v>697</v>
      </c>
      <c r="G72" s="166">
        <v>0.12</v>
      </c>
      <c r="H72" s="167"/>
      <c r="I72" s="167">
        <f>ROUND(G72*H72,2)</f>
        <v>0</v>
      </c>
      <c r="J72" s="168">
        <v>1.05256</v>
      </c>
      <c r="K72" s="166">
        <f>G72*J72</f>
        <v>0.12630719999999998</v>
      </c>
      <c r="L72" s="168">
        <v>0</v>
      </c>
      <c r="M72" s="166">
        <f>G72*L72</f>
        <v>0</v>
      </c>
      <c r="N72" s="169">
        <v>15</v>
      </c>
      <c r="O72" s="170">
        <v>4</v>
      </c>
      <c r="P72" s="14" t="s">
        <v>676</v>
      </c>
    </row>
    <row r="73" spans="4:19" s="14" customFormat="1" ht="15.75" customHeight="1" hidden="1" outlineLevel="2">
      <c r="D73" s="171"/>
      <c r="E73" s="172" t="s">
        <v>781</v>
      </c>
      <c r="G73" s="173">
        <v>0.071</v>
      </c>
      <c r="P73" s="171" t="s">
        <v>676</v>
      </c>
      <c r="Q73" s="171" t="s">
        <v>676</v>
      </c>
      <c r="R73" s="171" t="s">
        <v>678</v>
      </c>
      <c r="S73" s="171" t="s">
        <v>668</v>
      </c>
    </row>
    <row r="74" spans="4:19" s="14" customFormat="1" ht="15.75" customHeight="1" hidden="1" outlineLevel="2">
      <c r="D74" s="171"/>
      <c r="E74" s="172" t="s">
        <v>782</v>
      </c>
      <c r="G74" s="173">
        <v>0.015</v>
      </c>
      <c r="P74" s="171" t="s">
        <v>676</v>
      </c>
      <c r="Q74" s="171" t="s">
        <v>676</v>
      </c>
      <c r="R74" s="171" t="s">
        <v>678</v>
      </c>
      <c r="S74" s="171" t="s">
        <v>668</v>
      </c>
    </row>
    <row r="75" spans="4:19" s="14" customFormat="1" ht="24" customHeight="1" hidden="1" outlineLevel="2">
      <c r="D75" s="171"/>
      <c r="E75" s="172" t="s">
        <v>783</v>
      </c>
      <c r="G75" s="173">
        <v>0.034</v>
      </c>
      <c r="P75" s="171" t="s">
        <v>676</v>
      </c>
      <c r="Q75" s="171" t="s">
        <v>676</v>
      </c>
      <c r="R75" s="171" t="s">
        <v>678</v>
      </c>
      <c r="S75" s="171" t="s">
        <v>668</v>
      </c>
    </row>
    <row r="76" spans="2:16" s="132" customFormat="1" ht="12.75" customHeight="1">
      <c r="B76" s="137" t="s">
        <v>625</v>
      </c>
      <c r="D76" s="138" t="s">
        <v>699</v>
      </c>
      <c r="E76" s="138" t="s">
        <v>784</v>
      </c>
      <c r="I76" s="139">
        <f>SUM(I77:I127)</f>
        <v>0</v>
      </c>
      <c r="K76" s="140">
        <f>SUM(K77:K127)</f>
        <v>26.468345389999996</v>
      </c>
      <c r="M76" s="140">
        <f>SUM(M77:M127)</f>
        <v>0</v>
      </c>
      <c r="P76" s="138" t="s">
        <v>671</v>
      </c>
    </row>
    <row r="77" spans="1:16" s="14" customFormat="1" ht="13.5" customHeight="1" outlineLevel="1" collapsed="1">
      <c r="A77" s="163" t="s">
        <v>785</v>
      </c>
      <c r="B77" s="163" t="s">
        <v>672</v>
      </c>
      <c r="C77" s="163" t="s">
        <v>673</v>
      </c>
      <c r="D77" s="164" t="s">
        <v>786</v>
      </c>
      <c r="E77" s="165" t="s">
        <v>787</v>
      </c>
      <c r="F77" s="163" t="s">
        <v>675</v>
      </c>
      <c r="G77" s="166">
        <v>8.19</v>
      </c>
      <c r="H77" s="167"/>
      <c r="I77" s="167">
        <f>ROUND(G77*H77,2)</f>
        <v>0</v>
      </c>
      <c r="J77" s="168">
        <v>0.00489</v>
      </c>
      <c r="K77" s="166">
        <f>G77*J77</f>
        <v>0.0400491</v>
      </c>
      <c r="L77" s="168">
        <v>0</v>
      </c>
      <c r="M77" s="166">
        <f>G77*L77</f>
        <v>0</v>
      </c>
      <c r="N77" s="169">
        <v>15</v>
      </c>
      <c r="O77" s="170">
        <v>4</v>
      </c>
      <c r="P77" s="14" t="s">
        <v>676</v>
      </c>
    </row>
    <row r="78" spans="4:19" s="14" customFormat="1" ht="15.75" customHeight="1" hidden="1" outlineLevel="2">
      <c r="D78" s="171"/>
      <c r="E78" s="172" t="s">
        <v>788</v>
      </c>
      <c r="G78" s="173">
        <v>8.19</v>
      </c>
      <c r="P78" s="171" t="s">
        <v>676</v>
      </c>
      <c r="Q78" s="171" t="s">
        <v>676</v>
      </c>
      <c r="R78" s="171" t="s">
        <v>678</v>
      </c>
      <c r="S78" s="171" t="s">
        <v>671</v>
      </c>
    </row>
    <row r="79" spans="1:16" s="14" customFormat="1" ht="13.5" customHeight="1" outlineLevel="1" collapsed="1">
      <c r="A79" s="163" t="s">
        <v>789</v>
      </c>
      <c r="B79" s="163" t="s">
        <v>672</v>
      </c>
      <c r="C79" s="163" t="s">
        <v>673</v>
      </c>
      <c r="D79" s="164" t="s">
        <v>790</v>
      </c>
      <c r="E79" s="165" t="s">
        <v>791</v>
      </c>
      <c r="F79" s="163" t="s">
        <v>675</v>
      </c>
      <c r="G79" s="166">
        <v>8.19</v>
      </c>
      <c r="H79" s="167"/>
      <c r="I79" s="167">
        <f>ROUND(G79*H79,2)</f>
        <v>0</v>
      </c>
      <c r="J79" s="168">
        <v>0.003</v>
      </c>
      <c r="K79" s="166">
        <f>G79*J79</f>
        <v>0.024569999999999998</v>
      </c>
      <c r="L79" s="168">
        <v>0</v>
      </c>
      <c r="M79" s="166">
        <f>G79*L79</f>
        <v>0</v>
      </c>
      <c r="N79" s="169">
        <v>15</v>
      </c>
      <c r="O79" s="170">
        <v>4</v>
      </c>
      <c r="P79" s="14" t="s">
        <v>676</v>
      </c>
    </row>
    <row r="80" spans="4:19" s="14" customFormat="1" ht="15.75" customHeight="1" hidden="1" outlineLevel="2">
      <c r="D80" s="171"/>
      <c r="E80" s="172" t="s">
        <v>788</v>
      </c>
      <c r="G80" s="173">
        <v>8.19</v>
      </c>
      <c r="P80" s="171" t="s">
        <v>676</v>
      </c>
      <c r="Q80" s="171" t="s">
        <v>676</v>
      </c>
      <c r="R80" s="171" t="s">
        <v>678</v>
      </c>
      <c r="S80" s="171" t="s">
        <v>671</v>
      </c>
    </row>
    <row r="81" spans="1:16" s="14" customFormat="1" ht="13.5" customHeight="1" outlineLevel="1" collapsed="1">
      <c r="A81" s="163" t="s">
        <v>792</v>
      </c>
      <c r="B81" s="163" t="s">
        <v>672</v>
      </c>
      <c r="C81" s="163" t="s">
        <v>673</v>
      </c>
      <c r="D81" s="164" t="s">
        <v>793</v>
      </c>
      <c r="E81" s="165" t="s">
        <v>794</v>
      </c>
      <c r="F81" s="163" t="s">
        <v>675</v>
      </c>
      <c r="G81" s="166">
        <v>10.515</v>
      </c>
      <c r="H81" s="167"/>
      <c r="I81" s="167">
        <f>ROUND(G81*H81,2)</f>
        <v>0</v>
      </c>
      <c r="J81" s="168">
        <v>0.01838</v>
      </c>
      <c r="K81" s="166">
        <f>G81*J81</f>
        <v>0.1932657</v>
      </c>
      <c r="L81" s="168">
        <v>0</v>
      </c>
      <c r="M81" s="166">
        <f>G81*L81</f>
        <v>0</v>
      </c>
      <c r="N81" s="169">
        <v>15</v>
      </c>
      <c r="O81" s="170">
        <v>4</v>
      </c>
      <c r="P81" s="14" t="s">
        <v>676</v>
      </c>
    </row>
    <row r="82" spans="4:19" s="14" customFormat="1" ht="15.75" customHeight="1" hidden="1" outlineLevel="2">
      <c r="D82" s="171"/>
      <c r="E82" s="172" t="s">
        <v>795</v>
      </c>
      <c r="G82" s="173">
        <v>10.515</v>
      </c>
      <c r="P82" s="171" t="s">
        <v>676</v>
      </c>
      <c r="Q82" s="171" t="s">
        <v>676</v>
      </c>
      <c r="R82" s="171" t="s">
        <v>678</v>
      </c>
      <c r="S82" s="171" t="s">
        <v>671</v>
      </c>
    </row>
    <row r="83" spans="1:16" s="14" customFormat="1" ht="24" customHeight="1" outlineLevel="1" collapsed="1">
      <c r="A83" s="163" t="s">
        <v>796</v>
      </c>
      <c r="B83" s="163" t="s">
        <v>672</v>
      </c>
      <c r="C83" s="163" t="s">
        <v>673</v>
      </c>
      <c r="D83" s="164" t="s">
        <v>797</v>
      </c>
      <c r="E83" s="165" t="s">
        <v>798</v>
      </c>
      <c r="F83" s="163" t="s">
        <v>675</v>
      </c>
      <c r="G83" s="166">
        <v>95.061</v>
      </c>
      <c r="H83" s="167"/>
      <c r="I83" s="167">
        <f>ROUND(G83*H83,2)</f>
        <v>0</v>
      </c>
      <c r="J83" s="168">
        <v>0.01103</v>
      </c>
      <c r="K83" s="166">
        <f>G83*J83</f>
        <v>1.04852283</v>
      </c>
      <c r="L83" s="168">
        <v>0</v>
      </c>
      <c r="M83" s="166">
        <f>G83*L83</f>
        <v>0</v>
      </c>
      <c r="N83" s="169">
        <v>15</v>
      </c>
      <c r="O83" s="170">
        <v>4</v>
      </c>
      <c r="P83" s="14" t="s">
        <v>676</v>
      </c>
    </row>
    <row r="84" spans="4:19" s="14" customFormat="1" ht="15.75" customHeight="1" hidden="1" outlineLevel="2">
      <c r="D84" s="171"/>
      <c r="E84" s="172" t="s">
        <v>799</v>
      </c>
      <c r="G84" s="173">
        <v>8.85</v>
      </c>
      <c r="P84" s="171" t="s">
        <v>676</v>
      </c>
      <c r="Q84" s="171" t="s">
        <v>676</v>
      </c>
      <c r="R84" s="171" t="s">
        <v>678</v>
      </c>
      <c r="S84" s="171" t="s">
        <v>668</v>
      </c>
    </row>
    <row r="85" spans="4:19" s="14" customFormat="1" ht="15.75" customHeight="1" hidden="1" outlineLevel="2">
      <c r="D85" s="171"/>
      <c r="E85" s="172" t="s">
        <v>800</v>
      </c>
      <c r="G85" s="173">
        <v>12.42</v>
      </c>
      <c r="P85" s="171" t="s">
        <v>676</v>
      </c>
      <c r="Q85" s="171" t="s">
        <v>676</v>
      </c>
      <c r="R85" s="171" t="s">
        <v>678</v>
      </c>
      <c r="S85" s="171" t="s">
        <v>668</v>
      </c>
    </row>
    <row r="86" spans="4:19" s="14" customFormat="1" ht="15.75" customHeight="1" hidden="1" outlineLevel="2">
      <c r="D86" s="171"/>
      <c r="E86" s="172" t="s">
        <v>801</v>
      </c>
      <c r="G86" s="173">
        <v>18.03</v>
      </c>
      <c r="P86" s="171" t="s">
        <v>676</v>
      </c>
      <c r="Q86" s="171" t="s">
        <v>676</v>
      </c>
      <c r="R86" s="171" t="s">
        <v>678</v>
      </c>
      <c r="S86" s="171" t="s">
        <v>668</v>
      </c>
    </row>
    <row r="87" spans="4:19" s="14" customFormat="1" ht="15.75" customHeight="1" hidden="1" outlineLevel="2">
      <c r="D87" s="171"/>
      <c r="E87" s="172" t="s">
        <v>802</v>
      </c>
      <c r="G87" s="173">
        <v>4.538</v>
      </c>
      <c r="P87" s="171" t="s">
        <v>676</v>
      </c>
      <c r="Q87" s="171" t="s">
        <v>676</v>
      </c>
      <c r="R87" s="171" t="s">
        <v>678</v>
      </c>
      <c r="S87" s="171" t="s">
        <v>668</v>
      </c>
    </row>
    <row r="88" spans="4:19" s="14" customFormat="1" ht="15.75" customHeight="1" hidden="1" outlineLevel="2">
      <c r="D88" s="171"/>
      <c r="E88" s="172" t="s">
        <v>803</v>
      </c>
      <c r="G88" s="173">
        <v>8</v>
      </c>
      <c r="P88" s="171" t="s">
        <v>676</v>
      </c>
      <c r="Q88" s="171" t="s">
        <v>676</v>
      </c>
      <c r="R88" s="171" t="s">
        <v>678</v>
      </c>
      <c r="S88" s="171" t="s">
        <v>668</v>
      </c>
    </row>
    <row r="89" spans="4:19" s="14" customFormat="1" ht="15.75" customHeight="1" hidden="1" outlineLevel="2">
      <c r="D89" s="171"/>
      <c r="E89" s="172" t="s">
        <v>804</v>
      </c>
      <c r="G89" s="173">
        <v>25.973</v>
      </c>
      <c r="P89" s="171" t="s">
        <v>676</v>
      </c>
      <c r="Q89" s="171" t="s">
        <v>676</v>
      </c>
      <c r="R89" s="171" t="s">
        <v>678</v>
      </c>
      <c r="S89" s="171" t="s">
        <v>668</v>
      </c>
    </row>
    <row r="90" spans="4:19" s="14" customFormat="1" ht="15.75" customHeight="1" hidden="1" outlineLevel="2">
      <c r="D90" s="171"/>
      <c r="E90" s="172" t="s">
        <v>805</v>
      </c>
      <c r="G90" s="173">
        <v>4.875</v>
      </c>
      <c r="P90" s="171" t="s">
        <v>676</v>
      </c>
      <c r="Q90" s="171" t="s">
        <v>676</v>
      </c>
      <c r="R90" s="171" t="s">
        <v>678</v>
      </c>
      <c r="S90" s="171" t="s">
        <v>668</v>
      </c>
    </row>
    <row r="91" spans="4:19" s="14" customFormat="1" ht="15.75" customHeight="1" hidden="1" outlineLevel="2">
      <c r="D91" s="171"/>
      <c r="E91" s="172" t="s">
        <v>806</v>
      </c>
      <c r="G91" s="173">
        <v>12.375</v>
      </c>
      <c r="P91" s="171" t="s">
        <v>676</v>
      </c>
      <c r="Q91" s="171" t="s">
        <v>676</v>
      </c>
      <c r="R91" s="171" t="s">
        <v>678</v>
      </c>
      <c r="S91" s="171" t="s">
        <v>668</v>
      </c>
    </row>
    <row r="92" spans="1:16" s="14" customFormat="1" ht="13.5" customHeight="1" outlineLevel="1" collapsed="1">
      <c r="A92" s="163" t="s">
        <v>807</v>
      </c>
      <c r="B92" s="163" t="s">
        <v>672</v>
      </c>
      <c r="C92" s="163" t="s">
        <v>673</v>
      </c>
      <c r="D92" s="164" t="s">
        <v>808</v>
      </c>
      <c r="E92" s="165" t="s">
        <v>809</v>
      </c>
      <c r="F92" s="163" t="s">
        <v>675</v>
      </c>
      <c r="G92" s="166">
        <v>16.676</v>
      </c>
      <c r="H92" s="167"/>
      <c r="I92" s="167">
        <f>ROUND(G92*H92,2)</f>
        <v>0</v>
      </c>
      <c r="J92" s="168">
        <v>0.00489</v>
      </c>
      <c r="K92" s="166">
        <f>G92*J92</f>
        <v>0.08154564</v>
      </c>
      <c r="L92" s="168">
        <v>0</v>
      </c>
      <c r="M92" s="166">
        <f>G92*L92</f>
        <v>0</v>
      </c>
      <c r="N92" s="169">
        <v>15</v>
      </c>
      <c r="O92" s="170">
        <v>4</v>
      </c>
      <c r="P92" s="14" t="s">
        <v>676</v>
      </c>
    </row>
    <row r="93" spans="4:19" s="14" customFormat="1" ht="15.75" customHeight="1" hidden="1" outlineLevel="2">
      <c r="D93" s="171"/>
      <c r="E93" s="172" t="s">
        <v>810</v>
      </c>
      <c r="G93" s="173">
        <v>13.545</v>
      </c>
      <c r="P93" s="171" t="s">
        <v>676</v>
      </c>
      <c r="Q93" s="171" t="s">
        <v>676</v>
      </c>
      <c r="R93" s="171" t="s">
        <v>678</v>
      </c>
      <c r="S93" s="171" t="s">
        <v>668</v>
      </c>
    </row>
    <row r="94" spans="4:19" s="14" customFormat="1" ht="15.75" customHeight="1" hidden="1" outlineLevel="2">
      <c r="D94" s="171"/>
      <c r="E94" s="172" t="s">
        <v>811</v>
      </c>
      <c r="G94" s="173">
        <v>3.131</v>
      </c>
      <c r="P94" s="171" t="s">
        <v>676</v>
      </c>
      <c r="Q94" s="171" t="s">
        <v>676</v>
      </c>
      <c r="R94" s="171" t="s">
        <v>678</v>
      </c>
      <c r="S94" s="171" t="s">
        <v>668</v>
      </c>
    </row>
    <row r="95" spans="1:16" s="14" customFormat="1" ht="13.5" customHeight="1" outlineLevel="1" collapsed="1">
      <c r="A95" s="163" t="s">
        <v>812</v>
      </c>
      <c r="B95" s="163" t="s">
        <v>672</v>
      </c>
      <c r="C95" s="163" t="s">
        <v>673</v>
      </c>
      <c r="D95" s="164" t="s">
        <v>813</v>
      </c>
      <c r="E95" s="165" t="s">
        <v>814</v>
      </c>
      <c r="F95" s="163" t="s">
        <v>675</v>
      </c>
      <c r="G95" s="166">
        <v>22.926</v>
      </c>
      <c r="H95" s="167"/>
      <c r="I95" s="167">
        <f>ROUND(G95*H95,2)</f>
        <v>0</v>
      </c>
      <c r="J95" s="168">
        <v>0.00832</v>
      </c>
      <c r="K95" s="166">
        <f>G95*J95</f>
        <v>0.19074431999999997</v>
      </c>
      <c r="L95" s="168">
        <v>0</v>
      </c>
      <c r="M95" s="166">
        <f>G95*L95</f>
        <v>0</v>
      </c>
      <c r="N95" s="169">
        <v>15</v>
      </c>
      <c r="O95" s="170">
        <v>4</v>
      </c>
      <c r="P95" s="14" t="s">
        <v>676</v>
      </c>
    </row>
    <row r="96" spans="4:19" s="14" customFormat="1" ht="15.75" customHeight="1" hidden="1" outlineLevel="2">
      <c r="D96" s="171"/>
      <c r="E96" s="172" t="s">
        <v>810</v>
      </c>
      <c r="G96" s="173">
        <v>13.545</v>
      </c>
      <c r="P96" s="171" t="s">
        <v>676</v>
      </c>
      <c r="Q96" s="171" t="s">
        <v>676</v>
      </c>
      <c r="R96" s="171" t="s">
        <v>678</v>
      </c>
      <c r="S96" s="171" t="s">
        <v>668</v>
      </c>
    </row>
    <row r="97" spans="4:19" s="14" customFormat="1" ht="15.75" customHeight="1" hidden="1" outlineLevel="2">
      <c r="D97" s="171"/>
      <c r="E97" s="172" t="s">
        <v>811</v>
      </c>
      <c r="G97" s="173">
        <v>3.131</v>
      </c>
      <c r="P97" s="171" t="s">
        <v>676</v>
      </c>
      <c r="Q97" s="171" t="s">
        <v>676</v>
      </c>
      <c r="R97" s="171" t="s">
        <v>678</v>
      </c>
      <c r="S97" s="171" t="s">
        <v>668</v>
      </c>
    </row>
    <row r="98" spans="4:19" s="14" customFormat="1" ht="24" customHeight="1" hidden="1" outlineLevel="2">
      <c r="D98" s="171"/>
      <c r="E98" s="172" t="s">
        <v>815</v>
      </c>
      <c r="G98" s="173">
        <v>1.712</v>
      </c>
      <c r="P98" s="171" t="s">
        <v>676</v>
      </c>
      <c r="Q98" s="171" t="s">
        <v>676</v>
      </c>
      <c r="R98" s="171" t="s">
        <v>678</v>
      </c>
      <c r="S98" s="171" t="s">
        <v>668</v>
      </c>
    </row>
    <row r="99" spans="4:19" s="14" customFormat="1" ht="15.75" customHeight="1" hidden="1" outlineLevel="2">
      <c r="D99" s="171"/>
      <c r="E99" s="172" t="s">
        <v>816</v>
      </c>
      <c r="G99" s="173">
        <v>4.538</v>
      </c>
      <c r="P99" s="171" t="s">
        <v>676</v>
      </c>
      <c r="Q99" s="171" t="s">
        <v>676</v>
      </c>
      <c r="R99" s="171" t="s">
        <v>678</v>
      </c>
      <c r="S99" s="171" t="s">
        <v>668</v>
      </c>
    </row>
    <row r="100" spans="1:16" s="14" customFormat="1" ht="13.5" customHeight="1" outlineLevel="1" collapsed="1">
      <c r="A100" s="174" t="s">
        <v>817</v>
      </c>
      <c r="B100" s="174" t="s">
        <v>691</v>
      </c>
      <c r="C100" s="174" t="s">
        <v>692</v>
      </c>
      <c r="D100" s="175" t="s">
        <v>818</v>
      </c>
      <c r="E100" s="176" t="s">
        <v>819</v>
      </c>
      <c r="F100" s="174" t="s">
        <v>675</v>
      </c>
      <c r="G100" s="177">
        <v>1.746</v>
      </c>
      <c r="H100" s="178"/>
      <c r="I100" s="178">
        <f>ROUND(G100*H100,2)</f>
        <v>0</v>
      </c>
      <c r="J100" s="179">
        <v>0.00085</v>
      </c>
      <c r="K100" s="177">
        <f>G100*J100</f>
        <v>0.0014841</v>
      </c>
      <c r="L100" s="179">
        <v>0</v>
      </c>
      <c r="M100" s="177">
        <f>G100*L100</f>
        <v>0</v>
      </c>
      <c r="N100" s="180">
        <v>15</v>
      </c>
      <c r="O100" s="181">
        <v>8</v>
      </c>
      <c r="P100" s="182" t="s">
        <v>676</v>
      </c>
    </row>
    <row r="101" spans="4:19" s="14" customFormat="1" ht="24" customHeight="1" hidden="1" outlineLevel="2">
      <c r="D101" s="171"/>
      <c r="E101" s="172" t="s">
        <v>815</v>
      </c>
      <c r="G101" s="173">
        <v>1.712</v>
      </c>
      <c r="P101" s="171" t="s">
        <v>676</v>
      </c>
      <c r="Q101" s="171" t="s">
        <v>676</v>
      </c>
      <c r="R101" s="171" t="s">
        <v>678</v>
      </c>
      <c r="S101" s="171" t="s">
        <v>671</v>
      </c>
    </row>
    <row r="102" spans="1:16" s="14" customFormat="1" ht="13.5" customHeight="1" outlineLevel="1" collapsed="1">
      <c r="A102" s="174" t="s">
        <v>820</v>
      </c>
      <c r="B102" s="174" t="s">
        <v>691</v>
      </c>
      <c r="C102" s="174" t="s">
        <v>692</v>
      </c>
      <c r="D102" s="175" t="s">
        <v>821</v>
      </c>
      <c r="E102" s="176" t="s">
        <v>822</v>
      </c>
      <c r="F102" s="174" t="s">
        <v>675</v>
      </c>
      <c r="G102" s="177">
        <v>4.629</v>
      </c>
      <c r="H102" s="178"/>
      <c r="I102" s="178">
        <f>ROUND(G102*H102,2)</f>
        <v>0</v>
      </c>
      <c r="J102" s="179">
        <v>0.0017</v>
      </c>
      <c r="K102" s="177">
        <f>G102*J102</f>
        <v>0.0078693</v>
      </c>
      <c r="L102" s="179">
        <v>0</v>
      </c>
      <c r="M102" s="177">
        <f>G102*L102</f>
        <v>0</v>
      </c>
      <c r="N102" s="180">
        <v>15</v>
      </c>
      <c r="O102" s="181">
        <v>8</v>
      </c>
      <c r="P102" s="182" t="s">
        <v>676</v>
      </c>
    </row>
    <row r="103" spans="4:19" s="14" customFormat="1" ht="15.75" customHeight="1" hidden="1" outlineLevel="2">
      <c r="D103" s="171"/>
      <c r="E103" s="172" t="s">
        <v>816</v>
      </c>
      <c r="G103" s="173">
        <v>4.538</v>
      </c>
      <c r="P103" s="171" t="s">
        <v>676</v>
      </c>
      <c r="Q103" s="171" t="s">
        <v>676</v>
      </c>
      <c r="R103" s="171" t="s">
        <v>678</v>
      </c>
      <c r="S103" s="171" t="s">
        <v>671</v>
      </c>
    </row>
    <row r="104" spans="1:16" s="14" customFormat="1" ht="13.5" customHeight="1" outlineLevel="1" collapsed="1">
      <c r="A104" s="174" t="s">
        <v>823</v>
      </c>
      <c r="B104" s="174" t="s">
        <v>691</v>
      </c>
      <c r="C104" s="174" t="s">
        <v>692</v>
      </c>
      <c r="D104" s="175" t="s">
        <v>824</v>
      </c>
      <c r="E104" s="176" t="s">
        <v>825</v>
      </c>
      <c r="F104" s="174" t="s">
        <v>675</v>
      </c>
      <c r="G104" s="177">
        <v>17.01</v>
      </c>
      <c r="H104" s="178"/>
      <c r="I104" s="178">
        <f>ROUND(G104*H104,2)</f>
        <v>0</v>
      </c>
      <c r="J104" s="179">
        <v>0.00204</v>
      </c>
      <c r="K104" s="177">
        <f>G104*J104</f>
        <v>0.034700400000000006</v>
      </c>
      <c r="L104" s="179">
        <v>0</v>
      </c>
      <c r="M104" s="177">
        <f>G104*L104</f>
        <v>0</v>
      </c>
      <c r="N104" s="180">
        <v>15</v>
      </c>
      <c r="O104" s="181">
        <v>8</v>
      </c>
      <c r="P104" s="182" t="s">
        <v>676</v>
      </c>
    </row>
    <row r="105" spans="1:16" s="14" customFormat="1" ht="24" customHeight="1" outlineLevel="1" collapsed="1">
      <c r="A105" s="163" t="s">
        <v>826</v>
      </c>
      <c r="B105" s="163" t="s">
        <v>672</v>
      </c>
      <c r="C105" s="163" t="s">
        <v>673</v>
      </c>
      <c r="D105" s="164" t="s">
        <v>827</v>
      </c>
      <c r="E105" s="165" t="s">
        <v>828</v>
      </c>
      <c r="F105" s="163" t="s">
        <v>675</v>
      </c>
      <c r="G105" s="166">
        <v>8.19</v>
      </c>
      <c r="H105" s="167"/>
      <c r="I105" s="167">
        <f>ROUND(G105*H105,2)</f>
        <v>0</v>
      </c>
      <c r="J105" s="168">
        <v>0.00931</v>
      </c>
      <c r="K105" s="166">
        <f>G105*J105</f>
        <v>0.0762489</v>
      </c>
      <c r="L105" s="168">
        <v>0</v>
      </c>
      <c r="M105" s="166">
        <f>G105*L105</f>
        <v>0</v>
      </c>
      <c r="N105" s="169">
        <v>15</v>
      </c>
      <c r="O105" s="170">
        <v>4</v>
      </c>
      <c r="P105" s="14" t="s">
        <v>676</v>
      </c>
    </row>
    <row r="106" spans="4:19" s="14" customFormat="1" ht="15.75" customHeight="1" hidden="1" outlineLevel="2">
      <c r="D106" s="171"/>
      <c r="E106" s="172" t="s">
        <v>788</v>
      </c>
      <c r="G106" s="173">
        <v>8.19</v>
      </c>
      <c r="P106" s="171" t="s">
        <v>676</v>
      </c>
      <c r="Q106" s="171" t="s">
        <v>676</v>
      </c>
      <c r="R106" s="171" t="s">
        <v>678</v>
      </c>
      <c r="S106" s="171" t="s">
        <v>671</v>
      </c>
    </row>
    <row r="107" spans="1:16" s="14" customFormat="1" ht="13.5" customHeight="1" outlineLevel="1" collapsed="1">
      <c r="A107" s="174" t="s">
        <v>829</v>
      </c>
      <c r="B107" s="174" t="s">
        <v>691</v>
      </c>
      <c r="C107" s="174" t="s">
        <v>692</v>
      </c>
      <c r="D107" s="175" t="s">
        <v>830</v>
      </c>
      <c r="E107" s="176" t="s">
        <v>547</v>
      </c>
      <c r="F107" s="174" t="s">
        <v>675</v>
      </c>
      <c r="G107" s="177">
        <v>8.354</v>
      </c>
      <c r="H107" s="178"/>
      <c r="I107" s="178">
        <f>ROUND(G107*H107,2)</f>
        <v>0</v>
      </c>
      <c r="J107" s="179">
        <v>0.012</v>
      </c>
      <c r="K107" s="177">
        <f>G107*J107</f>
        <v>0.10024799999999999</v>
      </c>
      <c r="L107" s="179">
        <v>0</v>
      </c>
      <c r="M107" s="177">
        <f>G107*L107</f>
        <v>0</v>
      </c>
      <c r="N107" s="180">
        <v>15</v>
      </c>
      <c r="O107" s="181">
        <v>8</v>
      </c>
      <c r="P107" s="182" t="s">
        <v>676</v>
      </c>
    </row>
    <row r="108" spans="1:16" s="14" customFormat="1" ht="24" customHeight="1" outlineLevel="1" collapsed="1">
      <c r="A108" s="163" t="s">
        <v>831</v>
      </c>
      <c r="B108" s="163" t="s">
        <v>672</v>
      </c>
      <c r="C108" s="163" t="s">
        <v>673</v>
      </c>
      <c r="D108" s="164" t="s">
        <v>832</v>
      </c>
      <c r="E108" s="165" t="s">
        <v>833</v>
      </c>
      <c r="F108" s="163" t="s">
        <v>675</v>
      </c>
      <c r="G108" s="166">
        <v>29.285</v>
      </c>
      <c r="H108" s="167"/>
      <c r="I108" s="167">
        <f>ROUND(G108*H108,2)</f>
        <v>0</v>
      </c>
      <c r="J108" s="168">
        <v>0.0181</v>
      </c>
      <c r="K108" s="166">
        <f>G108*J108</f>
        <v>0.5300585000000001</v>
      </c>
      <c r="L108" s="168">
        <v>0</v>
      </c>
      <c r="M108" s="166">
        <f>G108*L108</f>
        <v>0</v>
      </c>
      <c r="N108" s="169">
        <v>15</v>
      </c>
      <c r="O108" s="170">
        <v>4</v>
      </c>
      <c r="P108" s="14" t="s">
        <v>676</v>
      </c>
    </row>
    <row r="109" spans="4:19" s="14" customFormat="1" ht="15.75" customHeight="1" hidden="1" outlineLevel="2">
      <c r="D109" s="171"/>
      <c r="E109" s="172" t="s">
        <v>677</v>
      </c>
      <c r="G109" s="173">
        <v>29.285</v>
      </c>
      <c r="P109" s="171" t="s">
        <v>676</v>
      </c>
      <c r="Q109" s="171" t="s">
        <v>676</v>
      </c>
      <c r="R109" s="171" t="s">
        <v>678</v>
      </c>
      <c r="S109" s="171" t="s">
        <v>668</v>
      </c>
    </row>
    <row r="110" spans="1:16" s="14" customFormat="1" ht="24" customHeight="1" outlineLevel="1" collapsed="1">
      <c r="A110" s="163" t="s">
        <v>834</v>
      </c>
      <c r="B110" s="163" t="s">
        <v>672</v>
      </c>
      <c r="C110" s="163" t="s">
        <v>673</v>
      </c>
      <c r="D110" s="164" t="s">
        <v>835</v>
      </c>
      <c r="E110" s="165" t="s">
        <v>836</v>
      </c>
      <c r="F110" s="163" t="s">
        <v>675</v>
      </c>
      <c r="G110" s="166">
        <v>18.388</v>
      </c>
      <c r="H110" s="167"/>
      <c r="I110" s="167">
        <f>ROUND(G110*H110,2)</f>
        <v>0</v>
      </c>
      <c r="J110" s="168">
        <v>0.0003</v>
      </c>
      <c r="K110" s="166">
        <f>G110*J110</f>
        <v>0.0055164</v>
      </c>
      <c r="L110" s="168">
        <v>0</v>
      </c>
      <c r="M110" s="166">
        <f>G110*L110</f>
        <v>0</v>
      </c>
      <c r="N110" s="169">
        <v>15</v>
      </c>
      <c r="O110" s="170">
        <v>4</v>
      </c>
      <c r="P110" s="14" t="s">
        <v>676</v>
      </c>
    </row>
    <row r="111" spans="4:19" s="14" customFormat="1" ht="15.75" customHeight="1" hidden="1" outlineLevel="2">
      <c r="D111" s="171"/>
      <c r="E111" s="172" t="s">
        <v>810</v>
      </c>
      <c r="G111" s="173">
        <v>13.545</v>
      </c>
      <c r="P111" s="171" t="s">
        <v>676</v>
      </c>
      <c r="Q111" s="171" t="s">
        <v>676</v>
      </c>
      <c r="R111" s="171" t="s">
        <v>678</v>
      </c>
      <c r="S111" s="171" t="s">
        <v>668</v>
      </c>
    </row>
    <row r="112" spans="4:19" s="14" customFormat="1" ht="15.75" customHeight="1" hidden="1" outlineLevel="2">
      <c r="D112" s="171"/>
      <c r="E112" s="172" t="s">
        <v>811</v>
      </c>
      <c r="G112" s="173">
        <v>3.131</v>
      </c>
      <c r="P112" s="171" t="s">
        <v>676</v>
      </c>
      <c r="Q112" s="171" t="s">
        <v>676</v>
      </c>
      <c r="R112" s="171" t="s">
        <v>678</v>
      </c>
      <c r="S112" s="171" t="s">
        <v>668</v>
      </c>
    </row>
    <row r="113" spans="4:19" s="14" customFormat="1" ht="24" customHeight="1" hidden="1" outlineLevel="2">
      <c r="D113" s="171"/>
      <c r="E113" s="172" t="s">
        <v>815</v>
      </c>
      <c r="G113" s="173">
        <v>1.712</v>
      </c>
      <c r="P113" s="171" t="s">
        <v>676</v>
      </c>
      <c r="Q113" s="171" t="s">
        <v>676</v>
      </c>
      <c r="R113" s="171" t="s">
        <v>678</v>
      </c>
      <c r="S113" s="171" t="s">
        <v>668</v>
      </c>
    </row>
    <row r="114" spans="1:16" s="14" customFormat="1" ht="24" customHeight="1" outlineLevel="1" collapsed="1">
      <c r="A114" s="163" t="s">
        <v>837</v>
      </c>
      <c r="B114" s="163" t="s">
        <v>672</v>
      </c>
      <c r="C114" s="163" t="s">
        <v>673</v>
      </c>
      <c r="D114" s="164" t="s">
        <v>838</v>
      </c>
      <c r="E114" s="165" t="s">
        <v>839</v>
      </c>
      <c r="F114" s="163" t="s">
        <v>675</v>
      </c>
      <c r="G114" s="166">
        <v>29.285</v>
      </c>
      <c r="H114" s="167"/>
      <c r="I114" s="167">
        <f>ROUND(G114*H114,2)</f>
        <v>0</v>
      </c>
      <c r="J114" s="168">
        <v>0.0006</v>
      </c>
      <c r="K114" s="166">
        <f>G114*J114</f>
        <v>0.017571</v>
      </c>
      <c r="L114" s="168">
        <v>0</v>
      </c>
      <c r="M114" s="166">
        <f>G114*L114</f>
        <v>0</v>
      </c>
      <c r="N114" s="169">
        <v>15</v>
      </c>
      <c r="O114" s="170">
        <v>4</v>
      </c>
      <c r="P114" s="14" t="s">
        <v>676</v>
      </c>
    </row>
    <row r="115" spans="4:19" s="14" customFormat="1" ht="15.75" customHeight="1" hidden="1" outlineLevel="2">
      <c r="D115" s="171"/>
      <c r="E115" s="172" t="s">
        <v>677</v>
      </c>
      <c r="G115" s="173">
        <v>29.285</v>
      </c>
      <c r="P115" s="171" t="s">
        <v>676</v>
      </c>
      <c r="Q115" s="171" t="s">
        <v>676</v>
      </c>
      <c r="R115" s="171" t="s">
        <v>678</v>
      </c>
      <c r="S115" s="171" t="s">
        <v>671</v>
      </c>
    </row>
    <row r="116" spans="1:16" s="14" customFormat="1" ht="13.5" customHeight="1" outlineLevel="1" collapsed="1">
      <c r="A116" s="163" t="s">
        <v>840</v>
      </c>
      <c r="B116" s="163" t="s">
        <v>672</v>
      </c>
      <c r="C116" s="163" t="s">
        <v>673</v>
      </c>
      <c r="D116" s="164" t="s">
        <v>841</v>
      </c>
      <c r="E116" s="165" t="s">
        <v>842</v>
      </c>
      <c r="F116" s="163" t="s">
        <v>769</v>
      </c>
      <c r="G116" s="166">
        <v>7.366</v>
      </c>
      <c r="H116" s="167"/>
      <c r="I116" s="167">
        <f>ROUND(G116*H116,2)</f>
        <v>0</v>
      </c>
      <c r="J116" s="168">
        <v>2.45329</v>
      </c>
      <c r="K116" s="166">
        <f>G116*J116</f>
        <v>18.07093414</v>
      </c>
      <c r="L116" s="168">
        <v>0</v>
      </c>
      <c r="M116" s="166">
        <f>G116*L116</f>
        <v>0</v>
      </c>
      <c r="N116" s="169">
        <v>15</v>
      </c>
      <c r="O116" s="170">
        <v>4</v>
      </c>
      <c r="P116" s="14" t="s">
        <v>676</v>
      </c>
    </row>
    <row r="117" spans="4:19" s="14" customFormat="1" ht="15.75" customHeight="1" hidden="1" outlineLevel="2">
      <c r="D117" s="171"/>
      <c r="E117" s="172" t="s">
        <v>843</v>
      </c>
      <c r="G117" s="173">
        <v>7.366</v>
      </c>
      <c r="P117" s="171" t="s">
        <v>676</v>
      </c>
      <c r="Q117" s="171" t="s">
        <v>676</v>
      </c>
      <c r="R117" s="171" t="s">
        <v>678</v>
      </c>
      <c r="S117" s="171" t="s">
        <v>668</v>
      </c>
    </row>
    <row r="118" spans="1:16" s="14" customFormat="1" ht="13.5" customHeight="1" outlineLevel="1" collapsed="1">
      <c r="A118" s="163" t="s">
        <v>844</v>
      </c>
      <c r="B118" s="163" t="s">
        <v>672</v>
      </c>
      <c r="C118" s="163" t="s">
        <v>673</v>
      </c>
      <c r="D118" s="164" t="s">
        <v>845</v>
      </c>
      <c r="E118" s="165" t="s">
        <v>846</v>
      </c>
      <c r="F118" s="163" t="s">
        <v>769</v>
      </c>
      <c r="G118" s="166">
        <v>7.366</v>
      </c>
      <c r="H118" s="167"/>
      <c r="I118" s="167">
        <f>ROUND(G118*H118,2)</f>
        <v>0</v>
      </c>
      <c r="J118" s="168">
        <v>0</v>
      </c>
      <c r="K118" s="166">
        <f>G118*J118</f>
        <v>0</v>
      </c>
      <c r="L118" s="168">
        <v>0</v>
      </c>
      <c r="M118" s="166">
        <f>G118*L118</f>
        <v>0</v>
      </c>
      <c r="N118" s="169">
        <v>15</v>
      </c>
      <c r="O118" s="170">
        <v>4</v>
      </c>
      <c r="P118" s="14" t="s">
        <v>676</v>
      </c>
    </row>
    <row r="119" spans="1:16" s="14" customFormat="1" ht="13.5" customHeight="1" outlineLevel="1" collapsed="1">
      <c r="A119" s="163" t="s">
        <v>847</v>
      </c>
      <c r="B119" s="163" t="s">
        <v>672</v>
      </c>
      <c r="C119" s="163" t="s">
        <v>673</v>
      </c>
      <c r="D119" s="164" t="s">
        <v>848</v>
      </c>
      <c r="E119" s="165" t="s">
        <v>849</v>
      </c>
      <c r="F119" s="163" t="s">
        <v>697</v>
      </c>
      <c r="G119" s="166">
        <v>0.442</v>
      </c>
      <c r="H119" s="167"/>
      <c r="I119" s="167">
        <f>ROUND(G119*H119,2)</f>
        <v>0</v>
      </c>
      <c r="J119" s="168">
        <v>1.05306</v>
      </c>
      <c r="K119" s="166">
        <f>G119*J119</f>
        <v>0.46545252000000004</v>
      </c>
      <c r="L119" s="168">
        <v>0</v>
      </c>
      <c r="M119" s="166">
        <f>G119*L119</f>
        <v>0</v>
      </c>
      <c r="N119" s="169">
        <v>15</v>
      </c>
      <c r="O119" s="170">
        <v>4</v>
      </c>
      <c r="P119" s="14" t="s">
        <v>676</v>
      </c>
    </row>
    <row r="120" spans="4:19" s="14" customFormat="1" ht="15.75" customHeight="1" hidden="1" outlineLevel="2">
      <c r="D120" s="171"/>
      <c r="E120" s="172" t="s">
        <v>850</v>
      </c>
      <c r="G120" s="173">
        <v>0.442</v>
      </c>
      <c r="P120" s="171" t="s">
        <v>676</v>
      </c>
      <c r="Q120" s="171" t="s">
        <v>676</v>
      </c>
      <c r="R120" s="171" t="s">
        <v>678</v>
      </c>
      <c r="S120" s="171" t="s">
        <v>668</v>
      </c>
    </row>
    <row r="121" spans="1:16" s="14" customFormat="1" ht="13.5" customHeight="1" outlineLevel="1" collapsed="1">
      <c r="A121" s="163" t="s">
        <v>851</v>
      </c>
      <c r="B121" s="163" t="s">
        <v>672</v>
      </c>
      <c r="C121" s="163" t="s">
        <v>673</v>
      </c>
      <c r="D121" s="164" t="s">
        <v>852</v>
      </c>
      <c r="E121" s="165" t="s">
        <v>853</v>
      </c>
      <c r="F121" s="163" t="s">
        <v>675</v>
      </c>
      <c r="G121" s="166">
        <v>84.392</v>
      </c>
      <c r="H121" s="167"/>
      <c r="I121" s="167">
        <f>ROUND(G121*H121,2)</f>
        <v>0</v>
      </c>
      <c r="J121" s="168">
        <v>0.00012</v>
      </c>
      <c r="K121" s="166">
        <f>G121*J121</f>
        <v>0.01012704</v>
      </c>
      <c r="L121" s="168">
        <v>0</v>
      </c>
      <c r="M121" s="166">
        <f>G121*L121</f>
        <v>0</v>
      </c>
      <c r="N121" s="169">
        <v>15</v>
      </c>
      <c r="O121" s="170">
        <v>4</v>
      </c>
      <c r="P121" s="14" t="s">
        <v>676</v>
      </c>
    </row>
    <row r="122" spans="4:19" s="14" customFormat="1" ht="15.75" customHeight="1" hidden="1" outlineLevel="2">
      <c r="D122" s="171"/>
      <c r="E122" s="172" t="s">
        <v>854</v>
      </c>
      <c r="G122" s="173">
        <v>76.72</v>
      </c>
      <c r="P122" s="171" t="s">
        <v>676</v>
      </c>
      <c r="Q122" s="171" t="s">
        <v>676</v>
      </c>
      <c r="R122" s="171" t="s">
        <v>678</v>
      </c>
      <c r="S122" s="171" t="s">
        <v>668</v>
      </c>
    </row>
    <row r="123" spans="1:16" s="14" customFormat="1" ht="24" customHeight="1" outlineLevel="1" collapsed="1">
      <c r="A123" s="163" t="s">
        <v>855</v>
      </c>
      <c r="B123" s="163" t="s">
        <v>672</v>
      </c>
      <c r="C123" s="163" t="s">
        <v>673</v>
      </c>
      <c r="D123" s="164" t="s">
        <v>856</v>
      </c>
      <c r="E123" s="165" t="s">
        <v>857</v>
      </c>
      <c r="F123" s="163" t="s">
        <v>675</v>
      </c>
      <c r="G123" s="166">
        <v>61.643</v>
      </c>
      <c r="H123" s="167"/>
      <c r="I123" s="167">
        <f>ROUND(G123*H123,2)</f>
        <v>0</v>
      </c>
      <c r="J123" s="168">
        <v>0.0025</v>
      </c>
      <c r="K123" s="166">
        <f>G123*J123</f>
        <v>0.1541075</v>
      </c>
      <c r="L123" s="168">
        <v>0</v>
      </c>
      <c r="M123" s="166">
        <f>G123*L123</f>
        <v>0</v>
      </c>
      <c r="N123" s="169">
        <v>15</v>
      </c>
      <c r="O123" s="170">
        <v>4</v>
      </c>
      <c r="P123" s="14" t="s">
        <v>676</v>
      </c>
    </row>
    <row r="124" spans="4:19" s="14" customFormat="1" ht="15.75" customHeight="1" hidden="1" outlineLevel="2">
      <c r="D124" s="171"/>
      <c r="E124" s="172" t="s">
        <v>858</v>
      </c>
      <c r="G124" s="173">
        <v>61.643</v>
      </c>
      <c r="P124" s="171" t="s">
        <v>676</v>
      </c>
      <c r="Q124" s="171" t="s">
        <v>676</v>
      </c>
      <c r="R124" s="171" t="s">
        <v>678</v>
      </c>
      <c r="S124" s="171" t="s">
        <v>671</v>
      </c>
    </row>
    <row r="125" spans="1:16" s="14" customFormat="1" ht="13.5" customHeight="1" outlineLevel="1" collapsed="1">
      <c r="A125" s="174" t="s">
        <v>859</v>
      </c>
      <c r="B125" s="174" t="s">
        <v>691</v>
      </c>
      <c r="C125" s="174" t="s">
        <v>692</v>
      </c>
      <c r="D125" s="175" t="s">
        <v>860</v>
      </c>
      <c r="E125" s="176" t="s">
        <v>548</v>
      </c>
      <c r="F125" s="174" t="s">
        <v>675</v>
      </c>
      <c r="G125" s="177">
        <v>70.889</v>
      </c>
      <c r="H125" s="178"/>
      <c r="I125" s="178">
        <f>ROUND(G125*H125,2)</f>
        <v>0</v>
      </c>
      <c r="J125" s="179">
        <v>0.07</v>
      </c>
      <c r="K125" s="177">
        <f>G125*J125</f>
        <v>4.96223</v>
      </c>
      <c r="L125" s="179">
        <v>0</v>
      </c>
      <c r="M125" s="177">
        <f>G125*L125</f>
        <v>0</v>
      </c>
      <c r="N125" s="180">
        <v>15</v>
      </c>
      <c r="O125" s="181">
        <v>8</v>
      </c>
      <c r="P125" s="182" t="s">
        <v>676</v>
      </c>
    </row>
    <row r="126" spans="1:16" s="14" customFormat="1" ht="24" customHeight="1" outlineLevel="1">
      <c r="A126" s="163" t="s">
        <v>861</v>
      </c>
      <c r="B126" s="163" t="s">
        <v>672</v>
      </c>
      <c r="C126" s="163" t="s">
        <v>673</v>
      </c>
      <c r="D126" s="164" t="s">
        <v>862</v>
      </c>
      <c r="E126" s="165" t="s">
        <v>863</v>
      </c>
      <c r="F126" s="163" t="s">
        <v>686</v>
      </c>
      <c r="G126" s="166">
        <v>1</v>
      </c>
      <c r="H126" s="167"/>
      <c r="I126" s="167">
        <f>ROUND(G126*H126,2)</f>
        <v>0</v>
      </c>
      <c r="J126" s="168">
        <v>0.4417</v>
      </c>
      <c r="K126" s="166">
        <f>G126*J126</f>
        <v>0.4417</v>
      </c>
      <c r="L126" s="168">
        <v>0</v>
      </c>
      <c r="M126" s="166">
        <f>G126*L126</f>
        <v>0</v>
      </c>
      <c r="N126" s="169">
        <v>15</v>
      </c>
      <c r="O126" s="170">
        <v>4</v>
      </c>
      <c r="P126" s="14" t="s">
        <v>676</v>
      </c>
    </row>
    <row r="127" spans="1:16" s="14" customFormat="1" ht="13.5" customHeight="1" outlineLevel="1">
      <c r="A127" s="174" t="s">
        <v>864</v>
      </c>
      <c r="B127" s="174" t="s">
        <v>691</v>
      </c>
      <c r="C127" s="174" t="s">
        <v>692</v>
      </c>
      <c r="D127" s="175" t="s">
        <v>865</v>
      </c>
      <c r="E127" s="176" t="s">
        <v>866</v>
      </c>
      <c r="F127" s="174" t="s">
        <v>686</v>
      </c>
      <c r="G127" s="177">
        <v>1</v>
      </c>
      <c r="H127" s="178"/>
      <c r="I127" s="178">
        <f>ROUND(G127*H127,2)</f>
        <v>0</v>
      </c>
      <c r="J127" s="179">
        <v>0.0114</v>
      </c>
      <c r="K127" s="177">
        <f>G127*J127</f>
        <v>0.0114</v>
      </c>
      <c r="L127" s="179">
        <v>0</v>
      </c>
      <c r="M127" s="177">
        <f>G127*L127</f>
        <v>0</v>
      </c>
      <c r="N127" s="180">
        <v>15</v>
      </c>
      <c r="O127" s="181">
        <v>8</v>
      </c>
      <c r="P127" s="182" t="s">
        <v>676</v>
      </c>
    </row>
    <row r="128" spans="2:16" s="132" customFormat="1" ht="12.75" customHeight="1">
      <c r="B128" s="137" t="s">
        <v>625</v>
      </c>
      <c r="D128" s="138" t="s">
        <v>711</v>
      </c>
      <c r="E128" s="138" t="s">
        <v>867</v>
      </c>
      <c r="I128" s="139">
        <f>I129+SUM(I130:I174)</f>
        <v>0</v>
      </c>
      <c r="K128" s="140">
        <f>K129+SUM(K130:K174)</f>
        <v>0.014096919999999999</v>
      </c>
      <c r="M128" s="140">
        <f>M129+SUM(M130:M174)</f>
        <v>66.402213</v>
      </c>
      <c r="P128" s="138" t="s">
        <v>671</v>
      </c>
    </row>
    <row r="129" spans="1:16" s="14" customFormat="1" ht="13.5" customHeight="1" outlineLevel="1">
      <c r="A129" s="163" t="s">
        <v>868</v>
      </c>
      <c r="B129" s="163" t="s">
        <v>672</v>
      </c>
      <c r="C129" s="163" t="s">
        <v>869</v>
      </c>
      <c r="D129" s="164" t="s">
        <v>870</v>
      </c>
      <c r="E129" s="165" t="s">
        <v>871</v>
      </c>
      <c r="F129" s="163" t="s">
        <v>872</v>
      </c>
      <c r="G129" s="166">
        <v>20</v>
      </c>
      <c r="H129" s="167"/>
      <c r="I129" s="167">
        <f>ROUND(G129*H129,2)</f>
        <v>0</v>
      </c>
      <c r="J129" s="168">
        <v>0</v>
      </c>
      <c r="K129" s="166">
        <f>G129*J129</f>
        <v>0</v>
      </c>
      <c r="L129" s="168">
        <v>0</v>
      </c>
      <c r="M129" s="166">
        <f>G129*L129</f>
        <v>0</v>
      </c>
      <c r="N129" s="169">
        <v>15</v>
      </c>
      <c r="O129" s="170">
        <v>4</v>
      </c>
      <c r="P129" s="14" t="s">
        <v>676</v>
      </c>
    </row>
    <row r="130" spans="1:16" s="14" customFormat="1" ht="24" customHeight="1" outlineLevel="1" collapsed="1">
      <c r="A130" s="163" t="s">
        <v>873</v>
      </c>
      <c r="B130" s="163" t="s">
        <v>672</v>
      </c>
      <c r="C130" s="163" t="s">
        <v>869</v>
      </c>
      <c r="D130" s="164" t="s">
        <v>874</v>
      </c>
      <c r="E130" s="165" t="s">
        <v>875</v>
      </c>
      <c r="F130" s="163" t="s">
        <v>675</v>
      </c>
      <c r="G130" s="166">
        <v>38.36</v>
      </c>
      <c r="H130" s="167"/>
      <c r="I130" s="167">
        <f>ROUND(G130*H130,2)</f>
        <v>0</v>
      </c>
      <c r="J130" s="168">
        <v>0.00021</v>
      </c>
      <c r="K130" s="166">
        <f>G130*J130</f>
        <v>0.0080556</v>
      </c>
      <c r="L130" s="168">
        <v>0</v>
      </c>
      <c r="M130" s="166">
        <f>G130*L130</f>
        <v>0</v>
      </c>
      <c r="N130" s="169">
        <v>15</v>
      </c>
      <c r="O130" s="170">
        <v>4</v>
      </c>
      <c r="P130" s="14" t="s">
        <v>676</v>
      </c>
    </row>
    <row r="131" spans="4:19" s="14" customFormat="1" ht="15.75" customHeight="1" hidden="1" outlineLevel="2">
      <c r="D131" s="171"/>
      <c r="E131" s="172" t="s">
        <v>876</v>
      </c>
      <c r="G131" s="173">
        <v>38.36</v>
      </c>
      <c r="P131" s="171" t="s">
        <v>676</v>
      </c>
      <c r="Q131" s="171" t="s">
        <v>676</v>
      </c>
      <c r="R131" s="171" t="s">
        <v>678</v>
      </c>
      <c r="S131" s="171" t="s">
        <v>668</v>
      </c>
    </row>
    <row r="132" spans="1:16" s="14" customFormat="1" ht="13.5" customHeight="1" outlineLevel="1" collapsed="1">
      <c r="A132" s="163" t="s">
        <v>877</v>
      </c>
      <c r="B132" s="163" t="s">
        <v>672</v>
      </c>
      <c r="C132" s="163" t="s">
        <v>673</v>
      </c>
      <c r="D132" s="164" t="s">
        <v>878</v>
      </c>
      <c r="E132" s="165" t="s">
        <v>879</v>
      </c>
      <c r="F132" s="163" t="s">
        <v>675</v>
      </c>
      <c r="G132" s="166">
        <v>151.033</v>
      </c>
      <c r="H132" s="167"/>
      <c r="I132" s="167">
        <f>ROUND(G132*H132,2)</f>
        <v>0</v>
      </c>
      <c r="J132" s="168">
        <v>4E-05</v>
      </c>
      <c r="K132" s="166">
        <f>G132*J132</f>
        <v>0.00604132</v>
      </c>
      <c r="L132" s="168">
        <v>0</v>
      </c>
      <c r="M132" s="166">
        <f>G132*L132</f>
        <v>0</v>
      </c>
      <c r="N132" s="169">
        <v>15</v>
      </c>
      <c r="O132" s="170">
        <v>4</v>
      </c>
      <c r="P132" s="14" t="s">
        <v>676</v>
      </c>
    </row>
    <row r="133" spans="4:19" s="14" customFormat="1" ht="15.75" customHeight="1" hidden="1" outlineLevel="2">
      <c r="D133" s="171"/>
      <c r="E133" s="172" t="s">
        <v>880</v>
      </c>
      <c r="G133" s="173">
        <v>151.033</v>
      </c>
      <c r="P133" s="171" t="s">
        <v>676</v>
      </c>
      <c r="Q133" s="171" t="s">
        <v>676</v>
      </c>
      <c r="R133" s="171" t="s">
        <v>678</v>
      </c>
      <c r="S133" s="171" t="s">
        <v>671</v>
      </c>
    </row>
    <row r="134" spans="1:16" s="14" customFormat="1" ht="13.5" customHeight="1" outlineLevel="1" collapsed="1">
      <c r="A134" s="163" t="s">
        <v>881</v>
      </c>
      <c r="B134" s="163" t="s">
        <v>672</v>
      </c>
      <c r="C134" s="163" t="s">
        <v>882</v>
      </c>
      <c r="D134" s="164" t="s">
        <v>883</v>
      </c>
      <c r="E134" s="165" t="s">
        <v>884</v>
      </c>
      <c r="F134" s="163" t="s">
        <v>675</v>
      </c>
      <c r="G134" s="166">
        <v>23.539</v>
      </c>
      <c r="H134" s="167"/>
      <c r="I134" s="167">
        <f>ROUND(G134*H134,2)</f>
        <v>0</v>
      </c>
      <c r="J134" s="168">
        <v>0</v>
      </c>
      <c r="K134" s="166">
        <f>G134*J134</f>
        <v>0</v>
      </c>
      <c r="L134" s="168">
        <v>0.261</v>
      </c>
      <c r="M134" s="166">
        <f>G134*L134</f>
        <v>6.143679000000001</v>
      </c>
      <c r="N134" s="169">
        <v>15</v>
      </c>
      <c r="O134" s="170">
        <v>4</v>
      </c>
      <c r="P134" s="14" t="s">
        <v>676</v>
      </c>
    </row>
    <row r="135" spans="4:19" s="14" customFormat="1" ht="15.75" customHeight="1" hidden="1" outlineLevel="2">
      <c r="D135" s="171"/>
      <c r="E135" s="172" t="s">
        <v>885</v>
      </c>
      <c r="G135" s="173">
        <v>6.881</v>
      </c>
      <c r="P135" s="171" t="s">
        <v>676</v>
      </c>
      <c r="Q135" s="171" t="s">
        <v>676</v>
      </c>
      <c r="R135" s="171" t="s">
        <v>678</v>
      </c>
      <c r="S135" s="171" t="s">
        <v>668</v>
      </c>
    </row>
    <row r="136" spans="4:19" s="14" customFormat="1" ht="15.75" customHeight="1" hidden="1" outlineLevel="2">
      <c r="D136" s="171"/>
      <c r="E136" s="172" t="s">
        <v>886</v>
      </c>
      <c r="G136" s="173">
        <v>16.658</v>
      </c>
      <c r="P136" s="171" t="s">
        <v>676</v>
      </c>
      <c r="Q136" s="171" t="s">
        <v>676</v>
      </c>
      <c r="R136" s="171" t="s">
        <v>678</v>
      </c>
      <c r="S136" s="171" t="s">
        <v>668</v>
      </c>
    </row>
    <row r="137" spans="1:16" s="14" customFormat="1" ht="13.5" customHeight="1" outlineLevel="1" collapsed="1">
      <c r="A137" s="163" t="s">
        <v>887</v>
      </c>
      <c r="B137" s="163" t="s">
        <v>672</v>
      </c>
      <c r="C137" s="163" t="s">
        <v>882</v>
      </c>
      <c r="D137" s="164" t="s">
        <v>888</v>
      </c>
      <c r="E137" s="165" t="s">
        <v>889</v>
      </c>
      <c r="F137" s="163" t="s">
        <v>769</v>
      </c>
      <c r="G137" s="166">
        <v>10.71</v>
      </c>
      <c r="H137" s="167"/>
      <c r="I137" s="167">
        <f>ROUND(G137*H137,2)</f>
        <v>0</v>
      </c>
      <c r="J137" s="168">
        <v>0</v>
      </c>
      <c r="K137" s="166">
        <f>G137*J137</f>
        <v>0</v>
      </c>
      <c r="L137" s="168">
        <v>1.7</v>
      </c>
      <c r="M137" s="166">
        <f>G137*L137</f>
        <v>18.207</v>
      </c>
      <c r="N137" s="169">
        <v>15</v>
      </c>
      <c r="O137" s="170">
        <v>4</v>
      </c>
      <c r="P137" s="14" t="s">
        <v>676</v>
      </c>
    </row>
    <row r="138" spans="4:19" s="14" customFormat="1" ht="15.75" customHeight="1" hidden="1" outlineLevel="2">
      <c r="D138" s="171"/>
      <c r="E138" s="172" t="s">
        <v>890</v>
      </c>
      <c r="G138" s="173">
        <v>10.71</v>
      </c>
      <c r="P138" s="171" t="s">
        <v>676</v>
      </c>
      <c r="Q138" s="171" t="s">
        <v>676</v>
      </c>
      <c r="R138" s="171" t="s">
        <v>678</v>
      </c>
      <c r="S138" s="171" t="s">
        <v>671</v>
      </c>
    </row>
    <row r="139" spans="1:16" s="14" customFormat="1" ht="13.5" customHeight="1" outlineLevel="1" collapsed="1">
      <c r="A139" s="163" t="s">
        <v>891</v>
      </c>
      <c r="B139" s="163" t="s">
        <v>672</v>
      </c>
      <c r="C139" s="163" t="s">
        <v>882</v>
      </c>
      <c r="D139" s="164" t="s">
        <v>892</v>
      </c>
      <c r="E139" s="165" t="s">
        <v>893</v>
      </c>
      <c r="F139" s="163" t="s">
        <v>686</v>
      </c>
      <c r="G139" s="166">
        <v>2</v>
      </c>
      <c r="H139" s="167"/>
      <c r="I139" s="167">
        <f>ROUND(G139*H139,2)</f>
        <v>0</v>
      </c>
      <c r="J139" s="168">
        <v>0</v>
      </c>
      <c r="K139" s="166">
        <f>G139*J139</f>
        <v>0</v>
      </c>
      <c r="L139" s="168">
        <v>0.054</v>
      </c>
      <c r="M139" s="166">
        <f>G139*L139</f>
        <v>0.108</v>
      </c>
      <c r="N139" s="169">
        <v>15</v>
      </c>
      <c r="O139" s="170">
        <v>4</v>
      </c>
      <c r="P139" s="14" t="s">
        <v>676</v>
      </c>
    </row>
    <row r="140" spans="1:16" s="14" customFormat="1" ht="13.5" customHeight="1" outlineLevel="1" collapsed="1">
      <c r="A140" s="163" t="s">
        <v>894</v>
      </c>
      <c r="B140" s="163" t="s">
        <v>672</v>
      </c>
      <c r="C140" s="163" t="s">
        <v>882</v>
      </c>
      <c r="D140" s="164" t="s">
        <v>895</v>
      </c>
      <c r="E140" s="165" t="s">
        <v>896</v>
      </c>
      <c r="F140" s="163" t="s">
        <v>697</v>
      </c>
      <c r="G140" s="166">
        <v>0.306</v>
      </c>
      <c r="H140" s="167"/>
      <c r="I140" s="167">
        <f>ROUND(G140*H140,2)</f>
        <v>0</v>
      </c>
      <c r="J140" s="168">
        <v>0</v>
      </c>
      <c r="K140" s="166">
        <f>G140*J140</f>
        <v>0</v>
      </c>
      <c r="L140" s="168">
        <v>1.258</v>
      </c>
      <c r="M140" s="166">
        <f>G140*L140</f>
        <v>0.384948</v>
      </c>
      <c r="N140" s="169">
        <v>15</v>
      </c>
      <c r="O140" s="170">
        <v>4</v>
      </c>
      <c r="P140" s="14" t="s">
        <v>676</v>
      </c>
    </row>
    <row r="141" spans="4:19" s="14" customFormat="1" ht="15.75" customHeight="1" hidden="1" outlineLevel="2">
      <c r="D141" s="171"/>
      <c r="E141" s="172" t="s">
        <v>897</v>
      </c>
      <c r="G141" s="173">
        <v>0.306</v>
      </c>
      <c r="P141" s="171" t="s">
        <v>676</v>
      </c>
      <c r="Q141" s="171" t="s">
        <v>676</v>
      </c>
      <c r="R141" s="171" t="s">
        <v>678</v>
      </c>
      <c r="S141" s="171" t="s">
        <v>671</v>
      </c>
    </row>
    <row r="142" spans="1:16" s="14" customFormat="1" ht="24" customHeight="1" outlineLevel="1" collapsed="1">
      <c r="A142" s="163" t="s">
        <v>898</v>
      </c>
      <c r="B142" s="163" t="s">
        <v>672</v>
      </c>
      <c r="C142" s="163" t="s">
        <v>882</v>
      </c>
      <c r="D142" s="164" t="s">
        <v>899</v>
      </c>
      <c r="E142" s="165" t="s">
        <v>900</v>
      </c>
      <c r="F142" s="163" t="s">
        <v>769</v>
      </c>
      <c r="G142" s="166">
        <v>3.846</v>
      </c>
      <c r="H142" s="167"/>
      <c r="I142" s="167">
        <f>ROUND(G142*H142,2)</f>
        <v>0</v>
      </c>
      <c r="J142" s="168">
        <v>0</v>
      </c>
      <c r="K142" s="166">
        <f>G142*J142</f>
        <v>0</v>
      </c>
      <c r="L142" s="168">
        <v>1.6</v>
      </c>
      <c r="M142" s="166">
        <f>G142*L142</f>
        <v>6.153600000000001</v>
      </c>
      <c r="N142" s="169">
        <v>15</v>
      </c>
      <c r="O142" s="170">
        <v>4</v>
      </c>
      <c r="P142" s="14" t="s">
        <v>676</v>
      </c>
    </row>
    <row r="143" spans="4:19" s="14" customFormat="1" ht="15.75" customHeight="1" hidden="1" outlineLevel="2">
      <c r="D143" s="171"/>
      <c r="E143" s="172" t="s">
        <v>901</v>
      </c>
      <c r="G143" s="173">
        <v>3.846</v>
      </c>
      <c r="P143" s="171" t="s">
        <v>676</v>
      </c>
      <c r="Q143" s="171" t="s">
        <v>676</v>
      </c>
      <c r="R143" s="171" t="s">
        <v>678</v>
      </c>
      <c r="S143" s="171" t="s">
        <v>668</v>
      </c>
    </row>
    <row r="144" spans="1:16" s="14" customFormat="1" ht="24" customHeight="1" outlineLevel="1" collapsed="1">
      <c r="A144" s="163" t="s">
        <v>902</v>
      </c>
      <c r="B144" s="163" t="s">
        <v>672</v>
      </c>
      <c r="C144" s="163" t="s">
        <v>882</v>
      </c>
      <c r="D144" s="164" t="s">
        <v>903</v>
      </c>
      <c r="E144" s="165" t="s">
        <v>904</v>
      </c>
      <c r="F144" s="163" t="s">
        <v>769</v>
      </c>
      <c r="G144" s="166">
        <v>9.45</v>
      </c>
      <c r="H144" s="167"/>
      <c r="I144" s="167">
        <f>ROUND(G144*H144,2)</f>
        <v>0</v>
      </c>
      <c r="J144" s="168">
        <v>0</v>
      </c>
      <c r="K144" s="166">
        <f>G144*J144</f>
        <v>0</v>
      </c>
      <c r="L144" s="168">
        <v>2.2</v>
      </c>
      <c r="M144" s="166">
        <f>G144*L144</f>
        <v>20.79</v>
      </c>
      <c r="N144" s="169">
        <v>15</v>
      </c>
      <c r="O144" s="170">
        <v>4</v>
      </c>
      <c r="P144" s="14" t="s">
        <v>676</v>
      </c>
    </row>
    <row r="145" spans="4:19" s="14" customFormat="1" ht="15.75" customHeight="1" hidden="1" outlineLevel="2">
      <c r="D145" s="171"/>
      <c r="E145" s="172" t="s">
        <v>905</v>
      </c>
      <c r="G145" s="173">
        <v>3.419</v>
      </c>
      <c r="P145" s="171" t="s">
        <v>676</v>
      </c>
      <c r="Q145" s="171" t="s">
        <v>676</v>
      </c>
      <c r="R145" s="171" t="s">
        <v>678</v>
      </c>
      <c r="S145" s="171" t="s">
        <v>668</v>
      </c>
    </row>
    <row r="146" spans="4:19" s="14" customFormat="1" ht="15.75" customHeight="1" hidden="1" outlineLevel="2">
      <c r="D146" s="171"/>
      <c r="E146" s="172" t="s">
        <v>906</v>
      </c>
      <c r="G146" s="173">
        <v>0.638</v>
      </c>
      <c r="P146" s="171" t="s">
        <v>676</v>
      </c>
      <c r="Q146" s="171" t="s">
        <v>676</v>
      </c>
      <c r="R146" s="171" t="s">
        <v>678</v>
      </c>
      <c r="S146" s="171" t="s">
        <v>668</v>
      </c>
    </row>
    <row r="147" spans="4:19" s="14" customFormat="1" ht="15.75" customHeight="1" hidden="1" outlineLevel="2">
      <c r="D147" s="171"/>
      <c r="E147" s="172" t="s">
        <v>907</v>
      </c>
      <c r="G147" s="173">
        <v>0.279</v>
      </c>
      <c r="P147" s="171" t="s">
        <v>676</v>
      </c>
      <c r="Q147" s="171" t="s">
        <v>676</v>
      </c>
      <c r="R147" s="171" t="s">
        <v>678</v>
      </c>
      <c r="S147" s="171" t="s">
        <v>668</v>
      </c>
    </row>
    <row r="148" spans="4:19" s="14" customFormat="1" ht="15.75" customHeight="1" hidden="1" outlineLevel="2">
      <c r="D148" s="171"/>
      <c r="E148" s="172" t="s">
        <v>908</v>
      </c>
      <c r="G148" s="173">
        <v>4.043</v>
      </c>
      <c r="P148" s="171" t="s">
        <v>676</v>
      </c>
      <c r="Q148" s="171" t="s">
        <v>676</v>
      </c>
      <c r="R148" s="171" t="s">
        <v>678</v>
      </c>
      <c r="S148" s="171" t="s">
        <v>668</v>
      </c>
    </row>
    <row r="149" spans="4:19" s="14" customFormat="1" ht="15.75" customHeight="1" hidden="1" outlineLevel="2">
      <c r="D149" s="171"/>
      <c r="E149" s="172" t="s">
        <v>909</v>
      </c>
      <c r="G149" s="173">
        <v>1.071</v>
      </c>
      <c r="P149" s="171" t="s">
        <v>676</v>
      </c>
      <c r="Q149" s="171" t="s">
        <v>676</v>
      </c>
      <c r="R149" s="171" t="s">
        <v>678</v>
      </c>
      <c r="S149" s="171" t="s">
        <v>668</v>
      </c>
    </row>
    <row r="150" spans="1:16" s="14" customFormat="1" ht="13.5" customHeight="1" outlineLevel="1" collapsed="1">
      <c r="A150" s="163" t="s">
        <v>910</v>
      </c>
      <c r="B150" s="163" t="s">
        <v>672</v>
      </c>
      <c r="C150" s="163" t="s">
        <v>882</v>
      </c>
      <c r="D150" s="164" t="s">
        <v>911</v>
      </c>
      <c r="E150" s="165" t="s">
        <v>912</v>
      </c>
      <c r="F150" s="163" t="s">
        <v>675</v>
      </c>
      <c r="G150" s="166">
        <v>32.05</v>
      </c>
      <c r="H150" s="167"/>
      <c r="I150" s="167">
        <f>ROUND(G150*H150,2)</f>
        <v>0</v>
      </c>
      <c r="J150" s="168">
        <v>0</v>
      </c>
      <c r="K150" s="166">
        <f>G150*J150</f>
        <v>0</v>
      </c>
      <c r="L150" s="168">
        <v>0.045</v>
      </c>
      <c r="M150" s="166">
        <f>G150*L150</f>
        <v>1.4422499999999998</v>
      </c>
      <c r="N150" s="169">
        <v>15</v>
      </c>
      <c r="O150" s="170">
        <v>4</v>
      </c>
      <c r="P150" s="14" t="s">
        <v>676</v>
      </c>
    </row>
    <row r="151" spans="4:19" s="14" customFormat="1" ht="15.75" customHeight="1" hidden="1" outlineLevel="2">
      <c r="D151" s="171"/>
      <c r="E151" s="172" t="s">
        <v>913</v>
      </c>
      <c r="G151" s="173">
        <v>32.05</v>
      </c>
      <c r="P151" s="171" t="s">
        <v>676</v>
      </c>
      <c r="Q151" s="171" t="s">
        <v>676</v>
      </c>
      <c r="R151" s="171" t="s">
        <v>678</v>
      </c>
      <c r="S151" s="171" t="s">
        <v>668</v>
      </c>
    </row>
    <row r="152" spans="1:16" s="14" customFormat="1" ht="24" customHeight="1" outlineLevel="1" collapsed="1">
      <c r="A152" s="163" t="s">
        <v>914</v>
      </c>
      <c r="B152" s="163" t="s">
        <v>672</v>
      </c>
      <c r="C152" s="163" t="s">
        <v>882</v>
      </c>
      <c r="D152" s="164" t="s">
        <v>915</v>
      </c>
      <c r="E152" s="165" t="s">
        <v>916</v>
      </c>
      <c r="F152" s="163" t="s">
        <v>675</v>
      </c>
      <c r="G152" s="166">
        <v>43.36</v>
      </c>
      <c r="H152" s="167"/>
      <c r="I152" s="167">
        <f>ROUND(G152*H152,2)</f>
        <v>0</v>
      </c>
      <c r="J152" s="168">
        <v>0</v>
      </c>
      <c r="K152" s="166">
        <f>G152*J152</f>
        <v>0</v>
      </c>
      <c r="L152" s="168">
        <v>0.035</v>
      </c>
      <c r="M152" s="166">
        <f>G152*L152</f>
        <v>1.5176</v>
      </c>
      <c r="N152" s="169">
        <v>15</v>
      </c>
      <c r="O152" s="170">
        <v>4</v>
      </c>
      <c r="P152" s="14" t="s">
        <v>676</v>
      </c>
    </row>
    <row r="153" spans="4:19" s="14" customFormat="1" ht="15.75" customHeight="1" hidden="1" outlineLevel="2">
      <c r="D153" s="171"/>
      <c r="E153" s="172" t="s">
        <v>917</v>
      </c>
      <c r="G153" s="173">
        <v>34.19</v>
      </c>
      <c r="P153" s="171" t="s">
        <v>676</v>
      </c>
      <c r="Q153" s="171" t="s">
        <v>676</v>
      </c>
      <c r="R153" s="171" t="s">
        <v>678</v>
      </c>
      <c r="S153" s="171" t="s">
        <v>668</v>
      </c>
    </row>
    <row r="154" spans="4:19" s="14" customFormat="1" ht="15.75" customHeight="1" hidden="1" outlineLevel="2">
      <c r="D154" s="171"/>
      <c r="E154" s="172" t="s">
        <v>918</v>
      </c>
      <c r="G154" s="173">
        <v>6.38</v>
      </c>
      <c r="P154" s="171" t="s">
        <v>676</v>
      </c>
      <c r="Q154" s="171" t="s">
        <v>676</v>
      </c>
      <c r="R154" s="171" t="s">
        <v>678</v>
      </c>
      <c r="S154" s="171" t="s">
        <v>668</v>
      </c>
    </row>
    <row r="155" spans="4:19" s="14" customFormat="1" ht="15.75" customHeight="1" hidden="1" outlineLevel="2">
      <c r="D155" s="171"/>
      <c r="E155" s="172" t="s">
        <v>919</v>
      </c>
      <c r="G155" s="173">
        <v>2.79</v>
      </c>
      <c r="P155" s="171" t="s">
        <v>676</v>
      </c>
      <c r="Q155" s="171" t="s">
        <v>676</v>
      </c>
      <c r="R155" s="171" t="s">
        <v>678</v>
      </c>
      <c r="S155" s="171" t="s">
        <v>668</v>
      </c>
    </row>
    <row r="156" spans="1:16" s="14" customFormat="1" ht="13.5" customHeight="1" outlineLevel="1" collapsed="1">
      <c r="A156" s="163" t="s">
        <v>920</v>
      </c>
      <c r="B156" s="163" t="s">
        <v>672</v>
      </c>
      <c r="C156" s="163" t="s">
        <v>882</v>
      </c>
      <c r="D156" s="164" t="s">
        <v>921</v>
      </c>
      <c r="E156" s="165" t="s">
        <v>922</v>
      </c>
      <c r="F156" s="163" t="s">
        <v>675</v>
      </c>
      <c r="G156" s="166">
        <v>0.322</v>
      </c>
      <c r="H156" s="167"/>
      <c r="I156" s="167">
        <f>ROUND(G156*H156,2)</f>
        <v>0</v>
      </c>
      <c r="J156" s="168">
        <v>0</v>
      </c>
      <c r="K156" s="166">
        <f>G156*J156</f>
        <v>0</v>
      </c>
      <c r="L156" s="168">
        <v>0.031</v>
      </c>
      <c r="M156" s="166">
        <f>G156*L156</f>
        <v>0.009982</v>
      </c>
      <c r="N156" s="169">
        <v>15</v>
      </c>
      <c r="O156" s="170">
        <v>4</v>
      </c>
      <c r="P156" s="14" t="s">
        <v>676</v>
      </c>
    </row>
    <row r="157" spans="4:19" s="14" customFormat="1" ht="15.75" customHeight="1" hidden="1" outlineLevel="2">
      <c r="D157" s="171"/>
      <c r="E157" s="172" t="s">
        <v>923</v>
      </c>
      <c r="G157" s="173">
        <v>0.322</v>
      </c>
      <c r="P157" s="171" t="s">
        <v>676</v>
      </c>
      <c r="Q157" s="171" t="s">
        <v>676</v>
      </c>
      <c r="R157" s="171" t="s">
        <v>678</v>
      </c>
      <c r="S157" s="171" t="s">
        <v>668</v>
      </c>
    </row>
    <row r="158" spans="1:16" s="14" customFormat="1" ht="13.5" customHeight="1" outlineLevel="1" collapsed="1">
      <c r="A158" s="163" t="s">
        <v>924</v>
      </c>
      <c r="B158" s="163" t="s">
        <v>672</v>
      </c>
      <c r="C158" s="163" t="s">
        <v>882</v>
      </c>
      <c r="D158" s="164" t="s">
        <v>925</v>
      </c>
      <c r="E158" s="165" t="s">
        <v>926</v>
      </c>
      <c r="F158" s="163" t="s">
        <v>675</v>
      </c>
      <c r="G158" s="166">
        <v>3.672</v>
      </c>
      <c r="H158" s="167"/>
      <c r="I158" s="167">
        <f>ROUND(G158*H158,2)</f>
        <v>0</v>
      </c>
      <c r="J158" s="168">
        <v>0</v>
      </c>
      <c r="K158" s="166">
        <f>G158*J158</f>
        <v>0</v>
      </c>
      <c r="L158" s="168">
        <v>0.027</v>
      </c>
      <c r="M158" s="166">
        <f>G158*L158</f>
        <v>0.09914400000000001</v>
      </c>
      <c r="N158" s="169">
        <v>15</v>
      </c>
      <c r="O158" s="170">
        <v>4</v>
      </c>
      <c r="P158" s="14" t="s">
        <v>676</v>
      </c>
    </row>
    <row r="159" spans="4:19" s="14" customFormat="1" ht="15.75" customHeight="1" hidden="1" outlineLevel="2">
      <c r="D159" s="171"/>
      <c r="E159" s="172" t="s">
        <v>927</v>
      </c>
      <c r="G159" s="173">
        <v>3.672</v>
      </c>
      <c r="P159" s="171" t="s">
        <v>676</v>
      </c>
      <c r="Q159" s="171" t="s">
        <v>676</v>
      </c>
      <c r="R159" s="171" t="s">
        <v>678</v>
      </c>
      <c r="S159" s="171" t="s">
        <v>668</v>
      </c>
    </row>
    <row r="160" spans="1:16" s="14" customFormat="1" ht="13.5" customHeight="1" outlineLevel="1" collapsed="1">
      <c r="A160" s="163" t="s">
        <v>928</v>
      </c>
      <c r="B160" s="163" t="s">
        <v>672</v>
      </c>
      <c r="C160" s="163" t="s">
        <v>882</v>
      </c>
      <c r="D160" s="164" t="s">
        <v>929</v>
      </c>
      <c r="E160" s="165" t="s">
        <v>930</v>
      </c>
      <c r="F160" s="163" t="s">
        <v>675</v>
      </c>
      <c r="G160" s="166">
        <v>6.635</v>
      </c>
      <c r="H160" s="167"/>
      <c r="I160" s="167">
        <f>ROUND(G160*H160,2)</f>
        <v>0</v>
      </c>
      <c r="J160" s="168">
        <v>0</v>
      </c>
      <c r="K160" s="166">
        <f>G160*J160</f>
        <v>0</v>
      </c>
      <c r="L160" s="168">
        <v>0.076</v>
      </c>
      <c r="M160" s="166">
        <f>G160*L160</f>
        <v>0.5042599999999999</v>
      </c>
      <c r="N160" s="169">
        <v>15</v>
      </c>
      <c r="O160" s="170">
        <v>4</v>
      </c>
      <c r="P160" s="14" t="s">
        <v>676</v>
      </c>
    </row>
    <row r="161" spans="4:19" s="14" customFormat="1" ht="15.75" customHeight="1" hidden="1" outlineLevel="2">
      <c r="D161" s="171"/>
      <c r="E161" s="172" t="s">
        <v>931</v>
      </c>
      <c r="G161" s="173">
        <v>6.635</v>
      </c>
      <c r="P161" s="171" t="s">
        <v>676</v>
      </c>
      <c r="Q161" s="171" t="s">
        <v>676</v>
      </c>
      <c r="R161" s="171" t="s">
        <v>678</v>
      </c>
      <c r="S161" s="171" t="s">
        <v>668</v>
      </c>
    </row>
    <row r="162" spans="1:16" s="14" customFormat="1" ht="13.5" customHeight="1" outlineLevel="1" collapsed="1">
      <c r="A162" s="163" t="s">
        <v>932</v>
      </c>
      <c r="B162" s="163" t="s">
        <v>672</v>
      </c>
      <c r="C162" s="163" t="s">
        <v>882</v>
      </c>
      <c r="D162" s="164" t="s">
        <v>933</v>
      </c>
      <c r="E162" s="165" t="s">
        <v>934</v>
      </c>
      <c r="F162" s="163" t="s">
        <v>769</v>
      </c>
      <c r="G162" s="166">
        <v>0.105</v>
      </c>
      <c r="H162" s="167"/>
      <c r="I162" s="167">
        <f>ROUND(G162*H162,2)</f>
        <v>0</v>
      </c>
      <c r="J162" s="168">
        <v>0</v>
      </c>
      <c r="K162" s="166">
        <f>G162*J162</f>
        <v>0</v>
      </c>
      <c r="L162" s="168">
        <v>1.8</v>
      </c>
      <c r="M162" s="166">
        <f>G162*L162</f>
        <v>0.189</v>
      </c>
      <c r="N162" s="169">
        <v>15</v>
      </c>
      <c r="O162" s="170">
        <v>4</v>
      </c>
      <c r="P162" s="14" t="s">
        <v>676</v>
      </c>
    </row>
    <row r="163" spans="4:19" s="14" customFormat="1" ht="15.75" customHeight="1" hidden="1" outlineLevel="2">
      <c r="D163" s="171"/>
      <c r="E163" s="172" t="s">
        <v>935</v>
      </c>
      <c r="G163" s="173">
        <v>0.105</v>
      </c>
      <c r="P163" s="171" t="s">
        <v>676</v>
      </c>
      <c r="Q163" s="171" t="s">
        <v>676</v>
      </c>
      <c r="R163" s="171" t="s">
        <v>678</v>
      </c>
      <c r="S163" s="171" t="s">
        <v>668</v>
      </c>
    </row>
    <row r="164" spans="1:16" s="14" customFormat="1" ht="13.5" customHeight="1" outlineLevel="1" collapsed="1">
      <c r="A164" s="163" t="s">
        <v>936</v>
      </c>
      <c r="B164" s="163" t="s">
        <v>672</v>
      </c>
      <c r="C164" s="163" t="s">
        <v>882</v>
      </c>
      <c r="D164" s="164" t="s">
        <v>937</v>
      </c>
      <c r="E164" s="165" t="s">
        <v>938</v>
      </c>
      <c r="F164" s="163" t="s">
        <v>769</v>
      </c>
      <c r="G164" s="166">
        <v>2.161</v>
      </c>
      <c r="H164" s="167"/>
      <c r="I164" s="167">
        <f>ROUND(G164*H164,2)</f>
        <v>0</v>
      </c>
      <c r="J164" s="168">
        <v>0</v>
      </c>
      <c r="K164" s="166">
        <f>G164*J164</f>
        <v>0</v>
      </c>
      <c r="L164" s="168">
        <v>1.8</v>
      </c>
      <c r="M164" s="166">
        <f>G164*L164</f>
        <v>3.8898</v>
      </c>
      <c r="N164" s="169">
        <v>15</v>
      </c>
      <c r="O164" s="170">
        <v>4</v>
      </c>
      <c r="P164" s="14" t="s">
        <v>676</v>
      </c>
    </row>
    <row r="165" spans="4:19" s="14" customFormat="1" ht="15.75" customHeight="1" hidden="1" outlineLevel="2">
      <c r="D165" s="171"/>
      <c r="E165" s="172" t="s">
        <v>939</v>
      </c>
      <c r="G165" s="173">
        <v>2.161</v>
      </c>
      <c r="P165" s="171" t="s">
        <v>676</v>
      </c>
      <c r="Q165" s="171" t="s">
        <v>676</v>
      </c>
      <c r="R165" s="171" t="s">
        <v>678</v>
      </c>
      <c r="S165" s="171" t="s">
        <v>668</v>
      </c>
    </row>
    <row r="166" spans="1:16" s="14" customFormat="1" ht="24" customHeight="1" outlineLevel="1" collapsed="1">
      <c r="A166" s="163" t="s">
        <v>940</v>
      </c>
      <c r="B166" s="163" t="s">
        <v>672</v>
      </c>
      <c r="C166" s="163" t="s">
        <v>882</v>
      </c>
      <c r="D166" s="164" t="s">
        <v>941</v>
      </c>
      <c r="E166" s="165" t="s">
        <v>942</v>
      </c>
      <c r="F166" s="163" t="s">
        <v>686</v>
      </c>
      <c r="G166" s="166">
        <v>31</v>
      </c>
      <c r="H166" s="167"/>
      <c r="I166" s="167">
        <f>ROUND(G166*H166,2)</f>
        <v>0</v>
      </c>
      <c r="J166" s="168">
        <v>0</v>
      </c>
      <c r="K166" s="166">
        <f>G166*J166</f>
        <v>0</v>
      </c>
      <c r="L166" s="168">
        <v>0.098</v>
      </c>
      <c r="M166" s="166">
        <f>G166*L166</f>
        <v>3.0380000000000003</v>
      </c>
      <c r="N166" s="169">
        <v>15</v>
      </c>
      <c r="O166" s="170">
        <v>4</v>
      </c>
      <c r="P166" s="14" t="s">
        <v>676</v>
      </c>
    </row>
    <row r="167" spans="1:16" s="14" customFormat="1" ht="13.5" customHeight="1" outlineLevel="1" collapsed="1">
      <c r="A167" s="163" t="s">
        <v>943</v>
      </c>
      <c r="B167" s="163" t="s">
        <v>672</v>
      </c>
      <c r="C167" s="163" t="s">
        <v>882</v>
      </c>
      <c r="D167" s="164" t="s">
        <v>944</v>
      </c>
      <c r="E167" s="165" t="s">
        <v>945</v>
      </c>
      <c r="F167" s="163" t="s">
        <v>675</v>
      </c>
      <c r="G167" s="166">
        <v>85.325</v>
      </c>
      <c r="H167" s="167"/>
      <c r="I167" s="167">
        <f>ROUND(G167*H167,2)</f>
        <v>0</v>
      </c>
      <c r="J167" s="168">
        <v>0</v>
      </c>
      <c r="K167" s="166">
        <f>G167*J167</f>
        <v>0</v>
      </c>
      <c r="L167" s="168">
        <v>0.046</v>
      </c>
      <c r="M167" s="166">
        <f>G167*L167</f>
        <v>3.92495</v>
      </c>
      <c r="N167" s="169">
        <v>15</v>
      </c>
      <c r="O167" s="170">
        <v>4</v>
      </c>
      <c r="P167" s="14" t="s">
        <v>676</v>
      </c>
    </row>
    <row r="168" spans="4:19" s="14" customFormat="1" ht="15.75" customHeight="1" hidden="1" outlineLevel="2">
      <c r="D168" s="171"/>
      <c r="E168" s="172" t="s">
        <v>946</v>
      </c>
      <c r="G168" s="173">
        <v>47.504</v>
      </c>
      <c r="P168" s="171" t="s">
        <v>676</v>
      </c>
      <c r="Q168" s="171" t="s">
        <v>676</v>
      </c>
      <c r="R168" s="171" t="s">
        <v>678</v>
      </c>
      <c r="S168" s="171" t="s">
        <v>668</v>
      </c>
    </row>
    <row r="169" spans="4:19" s="14" customFormat="1" ht="15.75" customHeight="1" hidden="1" outlineLevel="2">
      <c r="D169" s="171"/>
      <c r="E169" s="172" t="s">
        <v>947</v>
      </c>
      <c r="G169" s="173">
        <v>4.875</v>
      </c>
      <c r="P169" s="171" t="s">
        <v>676</v>
      </c>
      <c r="Q169" s="171" t="s">
        <v>676</v>
      </c>
      <c r="R169" s="171" t="s">
        <v>678</v>
      </c>
      <c r="S169" s="171" t="s">
        <v>668</v>
      </c>
    </row>
    <row r="170" spans="4:19" s="14" customFormat="1" ht="15.75" customHeight="1" hidden="1" outlineLevel="2">
      <c r="D170" s="171"/>
      <c r="E170" s="172" t="s">
        <v>948</v>
      </c>
      <c r="G170" s="173">
        <v>8.625</v>
      </c>
      <c r="P170" s="171" t="s">
        <v>676</v>
      </c>
      <c r="Q170" s="171" t="s">
        <v>676</v>
      </c>
      <c r="R170" s="171" t="s">
        <v>678</v>
      </c>
      <c r="S170" s="171" t="s">
        <v>668</v>
      </c>
    </row>
    <row r="171" spans="4:19" s="14" customFormat="1" ht="15.75" customHeight="1" hidden="1" outlineLevel="2">
      <c r="D171" s="171"/>
      <c r="E171" s="172" t="s">
        <v>949</v>
      </c>
      <c r="G171" s="173">
        <v>4.538</v>
      </c>
      <c r="P171" s="171" t="s">
        <v>676</v>
      </c>
      <c r="Q171" s="171" t="s">
        <v>676</v>
      </c>
      <c r="R171" s="171" t="s">
        <v>678</v>
      </c>
      <c r="S171" s="171" t="s">
        <v>668</v>
      </c>
    </row>
    <row r="172" spans="4:19" s="14" customFormat="1" ht="15.75" customHeight="1" hidden="1" outlineLevel="2">
      <c r="D172" s="171"/>
      <c r="E172" s="172" t="s">
        <v>950</v>
      </c>
      <c r="G172" s="173">
        <v>6.783</v>
      </c>
      <c r="P172" s="171" t="s">
        <v>676</v>
      </c>
      <c r="Q172" s="171" t="s">
        <v>676</v>
      </c>
      <c r="R172" s="171" t="s">
        <v>678</v>
      </c>
      <c r="S172" s="171" t="s">
        <v>668</v>
      </c>
    </row>
    <row r="173" spans="4:19" s="14" customFormat="1" ht="15.75" customHeight="1" hidden="1" outlineLevel="2">
      <c r="D173" s="171"/>
      <c r="E173" s="172" t="s">
        <v>951</v>
      </c>
      <c r="G173" s="173">
        <v>13</v>
      </c>
      <c r="P173" s="171" t="s">
        <v>676</v>
      </c>
      <c r="Q173" s="171" t="s">
        <v>676</v>
      </c>
      <c r="R173" s="171" t="s">
        <v>678</v>
      </c>
      <c r="S173" s="171" t="s">
        <v>668</v>
      </c>
    </row>
    <row r="174" spans="2:16" s="132" customFormat="1" ht="12.75" customHeight="1">
      <c r="B174" s="141" t="s">
        <v>625</v>
      </c>
      <c r="D174" s="142" t="s">
        <v>952</v>
      </c>
      <c r="E174" s="142" t="s">
        <v>953</v>
      </c>
      <c r="I174" s="143">
        <f>SUM(I175:I187)</f>
        <v>0</v>
      </c>
      <c r="K174" s="144">
        <f>SUM(K175:K187)</f>
        <v>0</v>
      </c>
      <c r="M174" s="144">
        <f>SUM(M175:M187)</f>
        <v>0</v>
      </c>
      <c r="P174" s="142" t="s">
        <v>676</v>
      </c>
    </row>
    <row r="175" spans="1:16" s="14" customFormat="1" ht="24" customHeight="1" outlineLevel="1">
      <c r="A175" s="163" t="s">
        <v>954</v>
      </c>
      <c r="B175" s="163" t="s">
        <v>672</v>
      </c>
      <c r="C175" s="163" t="s">
        <v>882</v>
      </c>
      <c r="D175" s="164" t="s">
        <v>955</v>
      </c>
      <c r="E175" s="165" t="s">
        <v>956</v>
      </c>
      <c r="F175" s="163" t="s">
        <v>697</v>
      </c>
      <c r="G175" s="166">
        <v>94.65</v>
      </c>
      <c r="H175" s="167"/>
      <c r="I175" s="167">
        <f>ROUND(G175*H175,2)</f>
        <v>0</v>
      </c>
      <c r="J175" s="168">
        <v>0</v>
      </c>
      <c r="K175" s="166">
        <f>G175*J175</f>
        <v>0</v>
      </c>
      <c r="L175" s="168">
        <v>0</v>
      </c>
      <c r="M175" s="166">
        <f>G175*L175</f>
        <v>0</v>
      </c>
      <c r="N175" s="169">
        <v>15</v>
      </c>
      <c r="O175" s="170">
        <v>4</v>
      </c>
      <c r="P175" s="14" t="s">
        <v>669</v>
      </c>
    </row>
    <row r="176" spans="1:16" s="14" customFormat="1" ht="13.5" customHeight="1" outlineLevel="1" collapsed="1">
      <c r="A176" s="163" t="s">
        <v>957</v>
      </c>
      <c r="B176" s="163" t="s">
        <v>672</v>
      </c>
      <c r="C176" s="163" t="s">
        <v>882</v>
      </c>
      <c r="D176" s="164" t="s">
        <v>958</v>
      </c>
      <c r="E176" s="165" t="s">
        <v>959</v>
      </c>
      <c r="F176" s="163" t="s">
        <v>705</v>
      </c>
      <c r="G176" s="166">
        <v>25.2</v>
      </c>
      <c r="H176" s="167"/>
      <c r="I176" s="167">
        <f>ROUND(G176*H176,2)</f>
        <v>0</v>
      </c>
      <c r="J176" s="168">
        <v>0</v>
      </c>
      <c r="K176" s="166">
        <f>G176*J176</f>
        <v>0</v>
      </c>
      <c r="L176" s="168">
        <v>0</v>
      </c>
      <c r="M176" s="166">
        <f>G176*L176</f>
        <v>0</v>
      </c>
      <c r="N176" s="169">
        <v>15</v>
      </c>
      <c r="O176" s="170">
        <v>4</v>
      </c>
      <c r="P176" s="14" t="s">
        <v>669</v>
      </c>
    </row>
    <row r="177" spans="4:19" s="14" customFormat="1" ht="15.75" customHeight="1" hidden="1" outlineLevel="2">
      <c r="D177" s="171"/>
      <c r="E177" s="172" t="s">
        <v>960</v>
      </c>
      <c r="G177" s="173">
        <v>25.2</v>
      </c>
      <c r="P177" s="171" t="s">
        <v>669</v>
      </c>
      <c r="Q177" s="171" t="s">
        <v>676</v>
      </c>
      <c r="R177" s="171" t="s">
        <v>678</v>
      </c>
      <c r="S177" s="171" t="s">
        <v>668</v>
      </c>
    </row>
    <row r="178" spans="1:16" s="14" customFormat="1" ht="13.5" customHeight="1" outlineLevel="1" collapsed="1">
      <c r="A178" s="163" t="s">
        <v>961</v>
      </c>
      <c r="B178" s="163" t="s">
        <v>672</v>
      </c>
      <c r="C178" s="163" t="s">
        <v>882</v>
      </c>
      <c r="D178" s="164" t="s">
        <v>962</v>
      </c>
      <c r="E178" s="165" t="s">
        <v>963</v>
      </c>
      <c r="F178" s="163" t="s">
        <v>705</v>
      </c>
      <c r="G178" s="166">
        <v>378</v>
      </c>
      <c r="H178" s="167"/>
      <c r="I178" s="167">
        <f>ROUND(G178*H178,2)</f>
        <v>0</v>
      </c>
      <c r="J178" s="168">
        <v>0</v>
      </c>
      <c r="K178" s="166">
        <f>G178*J178</f>
        <v>0</v>
      </c>
      <c r="L178" s="168">
        <v>0</v>
      </c>
      <c r="M178" s="166">
        <f>G178*L178</f>
        <v>0</v>
      </c>
      <c r="N178" s="169">
        <v>15</v>
      </c>
      <c r="O178" s="170">
        <v>4</v>
      </c>
      <c r="P178" s="14" t="s">
        <v>669</v>
      </c>
    </row>
    <row r="179" spans="4:19" s="14" customFormat="1" ht="15.75" customHeight="1" hidden="1" outlineLevel="2">
      <c r="D179" s="171"/>
      <c r="E179" s="172" t="s">
        <v>964</v>
      </c>
      <c r="G179" s="173">
        <v>378</v>
      </c>
      <c r="P179" s="171" t="s">
        <v>669</v>
      </c>
      <c r="Q179" s="171" t="s">
        <v>676</v>
      </c>
      <c r="R179" s="171" t="s">
        <v>678</v>
      </c>
      <c r="S179" s="171" t="s">
        <v>671</v>
      </c>
    </row>
    <row r="180" spans="1:16" s="14" customFormat="1" ht="24" customHeight="1" outlineLevel="1" collapsed="1">
      <c r="A180" s="163" t="s">
        <v>965</v>
      </c>
      <c r="B180" s="163" t="s">
        <v>672</v>
      </c>
      <c r="C180" s="163" t="s">
        <v>882</v>
      </c>
      <c r="D180" s="164" t="s">
        <v>966</v>
      </c>
      <c r="E180" s="165" t="s">
        <v>967</v>
      </c>
      <c r="F180" s="163" t="s">
        <v>697</v>
      </c>
      <c r="G180" s="166">
        <v>94.65</v>
      </c>
      <c r="H180" s="167"/>
      <c r="I180" s="167">
        <f>ROUND(G180*H180,2)</f>
        <v>0</v>
      </c>
      <c r="J180" s="168">
        <v>0</v>
      </c>
      <c r="K180" s="166">
        <f>G180*J180</f>
        <v>0</v>
      </c>
      <c r="L180" s="168">
        <v>0</v>
      </c>
      <c r="M180" s="166">
        <f>G180*L180</f>
        <v>0</v>
      </c>
      <c r="N180" s="169">
        <v>15</v>
      </c>
      <c r="O180" s="170">
        <v>4</v>
      </c>
      <c r="P180" s="14" t="s">
        <v>669</v>
      </c>
    </row>
    <row r="181" spans="1:16" s="14" customFormat="1" ht="13.5" customHeight="1" outlineLevel="1" collapsed="1">
      <c r="A181" s="163" t="s">
        <v>968</v>
      </c>
      <c r="B181" s="163" t="s">
        <v>672</v>
      </c>
      <c r="C181" s="163" t="s">
        <v>882</v>
      </c>
      <c r="D181" s="164" t="s">
        <v>969</v>
      </c>
      <c r="E181" s="165" t="s">
        <v>970</v>
      </c>
      <c r="F181" s="163" t="s">
        <v>697</v>
      </c>
      <c r="G181" s="166">
        <v>851.85</v>
      </c>
      <c r="H181" s="167"/>
      <c r="I181" s="167">
        <f>ROUND(G181*H181,2)</f>
        <v>0</v>
      </c>
      <c r="J181" s="168">
        <v>0</v>
      </c>
      <c r="K181" s="166">
        <f>G181*J181</f>
        <v>0</v>
      </c>
      <c r="L181" s="168">
        <v>0</v>
      </c>
      <c r="M181" s="166">
        <f>G181*L181</f>
        <v>0</v>
      </c>
      <c r="N181" s="169">
        <v>15</v>
      </c>
      <c r="O181" s="170">
        <v>4</v>
      </c>
      <c r="P181" s="14" t="s">
        <v>669</v>
      </c>
    </row>
    <row r="182" spans="4:19" s="14" customFormat="1" ht="15.75" customHeight="1" hidden="1" outlineLevel="2">
      <c r="D182" s="171"/>
      <c r="E182" s="172" t="s">
        <v>971</v>
      </c>
      <c r="G182" s="173">
        <v>851.85</v>
      </c>
      <c r="P182" s="171" t="s">
        <v>669</v>
      </c>
      <c r="Q182" s="171" t="s">
        <v>676</v>
      </c>
      <c r="R182" s="171" t="s">
        <v>678</v>
      </c>
      <c r="S182" s="171" t="s">
        <v>668</v>
      </c>
    </row>
    <row r="183" spans="1:16" s="14" customFormat="1" ht="24" customHeight="1" outlineLevel="1" collapsed="1">
      <c r="A183" s="163" t="s">
        <v>972</v>
      </c>
      <c r="B183" s="163" t="s">
        <v>672</v>
      </c>
      <c r="C183" s="163" t="s">
        <v>882</v>
      </c>
      <c r="D183" s="164" t="s">
        <v>973</v>
      </c>
      <c r="E183" s="165" t="s">
        <v>974</v>
      </c>
      <c r="F183" s="163" t="s">
        <v>697</v>
      </c>
      <c r="G183" s="166">
        <v>0</v>
      </c>
      <c r="H183" s="167"/>
      <c r="I183" s="167">
        <f>ROUND(G183*H183,2)</f>
        <v>0</v>
      </c>
      <c r="J183" s="168">
        <v>0</v>
      </c>
      <c r="K183" s="166">
        <f>G183*J183</f>
        <v>0</v>
      </c>
      <c r="L183" s="168">
        <v>0</v>
      </c>
      <c r="M183" s="166">
        <f>G183*L183</f>
        <v>0</v>
      </c>
      <c r="N183" s="169">
        <v>15</v>
      </c>
      <c r="O183" s="170">
        <v>4</v>
      </c>
      <c r="P183" s="14" t="s">
        <v>669</v>
      </c>
    </row>
    <row r="184" spans="1:16" s="14" customFormat="1" ht="13.5" customHeight="1" outlineLevel="1">
      <c r="A184" s="163" t="s">
        <v>975</v>
      </c>
      <c r="B184" s="163" t="s">
        <v>672</v>
      </c>
      <c r="C184" s="163" t="s">
        <v>882</v>
      </c>
      <c r="D184" s="164" t="s">
        <v>976</v>
      </c>
      <c r="E184" s="165" t="s">
        <v>977</v>
      </c>
      <c r="F184" s="163" t="s">
        <v>697</v>
      </c>
      <c r="G184" s="166">
        <v>0</v>
      </c>
      <c r="H184" s="167"/>
      <c r="I184" s="167">
        <f>ROUND(G184*H184,2)</f>
        <v>0</v>
      </c>
      <c r="J184" s="168">
        <v>0</v>
      </c>
      <c r="K184" s="166">
        <f>G184*J184</f>
        <v>0</v>
      </c>
      <c r="L184" s="168">
        <v>0</v>
      </c>
      <c r="M184" s="166">
        <f>G184*L184</f>
        <v>0</v>
      </c>
      <c r="N184" s="169">
        <v>15</v>
      </c>
      <c r="O184" s="170">
        <v>4</v>
      </c>
      <c r="P184" s="14" t="s">
        <v>669</v>
      </c>
    </row>
    <row r="185" spans="1:16" s="14" customFormat="1" ht="24" customHeight="1" outlineLevel="1">
      <c r="A185" s="163" t="s">
        <v>978</v>
      </c>
      <c r="B185" s="163" t="s">
        <v>672</v>
      </c>
      <c r="C185" s="163" t="s">
        <v>882</v>
      </c>
      <c r="D185" s="164" t="s">
        <v>979</v>
      </c>
      <c r="E185" s="165" t="s">
        <v>980</v>
      </c>
      <c r="F185" s="163" t="s">
        <v>697</v>
      </c>
      <c r="G185" s="166">
        <v>0</v>
      </c>
      <c r="H185" s="167"/>
      <c r="I185" s="167">
        <f>ROUND(G185*H185,2)</f>
        <v>0</v>
      </c>
      <c r="J185" s="168">
        <v>0</v>
      </c>
      <c r="K185" s="166">
        <f>G185*J185</f>
        <v>0</v>
      </c>
      <c r="L185" s="168">
        <v>0</v>
      </c>
      <c r="M185" s="166">
        <f>G185*L185</f>
        <v>0</v>
      </c>
      <c r="N185" s="169">
        <v>15</v>
      </c>
      <c r="O185" s="170">
        <v>4</v>
      </c>
      <c r="P185" s="14" t="s">
        <v>669</v>
      </c>
    </row>
    <row r="186" spans="1:16" s="14" customFormat="1" ht="13.5" customHeight="1" outlineLevel="1">
      <c r="A186" s="163" t="s">
        <v>981</v>
      </c>
      <c r="B186" s="163" t="s">
        <v>672</v>
      </c>
      <c r="C186" s="163" t="s">
        <v>673</v>
      </c>
      <c r="D186" s="164" t="s">
        <v>982</v>
      </c>
      <c r="E186" s="165" t="s">
        <v>983</v>
      </c>
      <c r="F186" s="163" t="s">
        <v>697</v>
      </c>
      <c r="G186" s="166">
        <v>65.421</v>
      </c>
      <c r="H186" s="167"/>
      <c r="I186" s="167">
        <f>ROUND(G186*H186,2)</f>
        <v>0</v>
      </c>
      <c r="J186" s="168">
        <v>0</v>
      </c>
      <c r="K186" s="166">
        <f>G186*J186</f>
        <v>0</v>
      </c>
      <c r="L186" s="168">
        <v>0</v>
      </c>
      <c r="M186" s="166">
        <f>G186*L186</f>
        <v>0</v>
      </c>
      <c r="N186" s="169">
        <v>15</v>
      </c>
      <c r="O186" s="170">
        <v>4</v>
      </c>
      <c r="P186" s="14" t="s">
        <v>669</v>
      </c>
    </row>
    <row r="187" spans="1:16" s="14" customFormat="1" ht="13.5" customHeight="1" outlineLevel="1">
      <c r="A187" s="174" t="s">
        <v>984</v>
      </c>
      <c r="B187" s="174" t="s">
        <v>691</v>
      </c>
      <c r="C187" s="174" t="s">
        <v>692</v>
      </c>
      <c r="D187" s="175" t="s">
        <v>985</v>
      </c>
      <c r="E187" s="176" t="s">
        <v>986</v>
      </c>
      <c r="F187" s="174" t="s">
        <v>710</v>
      </c>
      <c r="G187" s="177">
        <v>1</v>
      </c>
      <c r="H187" s="178"/>
      <c r="I187" s="178">
        <f>ROUND(G187*H187,2)</f>
        <v>0</v>
      </c>
      <c r="J187" s="179">
        <v>0</v>
      </c>
      <c r="K187" s="177">
        <f>G187*J187</f>
        <v>0</v>
      </c>
      <c r="L187" s="179">
        <v>0</v>
      </c>
      <c r="M187" s="177">
        <f>G187*L187</f>
        <v>0</v>
      </c>
      <c r="N187" s="180">
        <v>15</v>
      </c>
      <c r="O187" s="181">
        <v>8</v>
      </c>
      <c r="P187" s="182" t="s">
        <v>669</v>
      </c>
    </row>
    <row r="188" spans="2:16" s="132" customFormat="1" ht="12.75" customHeight="1" collapsed="1">
      <c r="B188" s="133" t="s">
        <v>625</v>
      </c>
      <c r="D188" s="134" t="s">
        <v>612</v>
      </c>
      <c r="E188" s="134" t="s">
        <v>987</v>
      </c>
      <c r="I188" s="135">
        <f>I189+I195+I202+I242+I245+I248+I251+I253+I265+I337+I370+I387+I402+I457+I471+I476+I490+I497+I503</f>
        <v>0</v>
      </c>
      <c r="K188" s="136">
        <f>K189+K195+K202+K242+K245+K248+K251+K253+K265+K337+K370+K387+K402+K457+K471+K476+K490+K497+K503</f>
        <v>23.389402490000005</v>
      </c>
      <c r="M188" s="136">
        <f>M189+M195+M202+M242+M245+M248+M251+M253+M265+M337+M370+M387+M402+M457+M471+M476+M490+M497+M503</f>
        <v>28.24739246</v>
      </c>
      <c r="P188" s="134" t="s">
        <v>668</v>
      </c>
    </row>
    <row r="189" spans="2:16" s="132" customFormat="1" ht="12.75" customHeight="1">
      <c r="B189" s="137" t="s">
        <v>625</v>
      </c>
      <c r="D189" s="138" t="s">
        <v>988</v>
      </c>
      <c r="E189" s="138" t="s">
        <v>989</v>
      </c>
      <c r="I189" s="139">
        <f>SUM(I190:I194)</f>
        <v>0</v>
      </c>
      <c r="K189" s="140">
        <f>SUM(K190:K194)</f>
        <v>0.04746</v>
      </c>
      <c r="M189" s="140">
        <f>SUM(M190:M194)</f>
        <v>0</v>
      </c>
      <c r="P189" s="138" t="s">
        <v>671</v>
      </c>
    </row>
    <row r="190" spans="1:16" s="14" customFormat="1" ht="13.5" customHeight="1" outlineLevel="1" collapsed="1">
      <c r="A190" s="163" t="s">
        <v>990</v>
      </c>
      <c r="B190" s="163" t="s">
        <v>672</v>
      </c>
      <c r="C190" s="163" t="s">
        <v>988</v>
      </c>
      <c r="D190" s="164" t="s">
        <v>991</v>
      </c>
      <c r="E190" s="260" t="s">
        <v>549</v>
      </c>
      <c r="F190" s="163" t="s">
        <v>675</v>
      </c>
      <c r="G190" s="166">
        <v>6.46</v>
      </c>
      <c r="H190" s="167"/>
      <c r="I190" s="167">
        <f>ROUND(G190*H190,2)</f>
        <v>0</v>
      </c>
      <c r="J190" s="168">
        <v>0.0035</v>
      </c>
      <c r="K190" s="166">
        <f>G190*J190</f>
        <v>0.02261</v>
      </c>
      <c r="L190" s="168">
        <v>0</v>
      </c>
      <c r="M190" s="166">
        <f>G190*L190</f>
        <v>0</v>
      </c>
      <c r="N190" s="169">
        <v>15</v>
      </c>
      <c r="O190" s="170">
        <v>16</v>
      </c>
      <c r="P190" s="14" t="s">
        <v>676</v>
      </c>
    </row>
    <row r="191" spans="4:19" s="14" customFormat="1" ht="15.75" customHeight="1" hidden="1" outlineLevel="2">
      <c r="D191" s="171"/>
      <c r="E191" s="172" t="s">
        <v>992</v>
      </c>
      <c r="G191" s="173">
        <v>6.46</v>
      </c>
      <c r="P191" s="171" t="s">
        <v>676</v>
      </c>
      <c r="Q191" s="171" t="s">
        <v>676</v>
      </c>
      <c r="R191" s="171" t="s">
        <v>678</v>
      </c>
      <c r="S191" s="171" t="s">
        <v>668</v>
      </c>
    </row>
    <row r="192" spans="1:16" s="14" customFormat="1" ht="13.5" customHeight="1" outlineLevel="1" collapsed="1">
      <c r="A192" s="163" t="s">
        <v>993</v>
      </c>
      <c r="B192" s="163" t="s">
        <v>672</v>
      </c>
      <c r="C192" s="163" t="s">
        <v>988</v>
      </c>
      <c r="D192" s="164" t="s">
        <v>994</v>
      </c>
      <c r="E192" s="260" t="s">
        <v>550</v>
      </c>
      <c r="F192" s="163" t="s">
        <v>675</v>
      </c>
      <c r="G192" s="166">
        <v>7.1</v>
      </c>
      <c r="H192" s="167"/>
      <c r="I192" s="167">
        <f>ROUND(G192*H192,2)</f>
        <v>0</v>
      </c>
      <c r="J192" s="168">
        <v>0.0035</v>
      </c>
      <c r="K192" s="166">
        <f>G192*J192</f>
        <v>0.02485</v>
      </c>
      <c r="L192" s="168">
        <v>0</v>
      </c>
      <c r="M192" s="166">
        <f>G192*L192</f>
        <v>0</v>
      </c>
      <c r="N192" s="169">
        <v>15</v>
      </c>
      <c r="O192" s="170">
        <v>16</v>
      </c>
      <c r="P192" s="14" t="s">
        <v>676</v>
      </c>
    </row>
    <row r="193" spans="4:19" s="14" customFormat="1" ht="15.75" customHeight="1" hidden="1" outlineLevel="2">
      <c r="D193" s="171"/>
      <c r="E193" s="172" t="s">
        <v>995</v>
      </c>
      <c r="G193" s="173">
        <v>7.1</v>
      </c>
      <c r="P193" s="171" t="s">
        <v>676</v>
      </c>
      <c r="Q193" s="171" t="s">
        <v>676</v>
      </c>
      <c r="R193" s="171" t="s">
        <v>678</v>
      </c>
      <c r="S193" s="171" t="s">
        <v>668</v>
      </c>
    </row>
    <row r="194" spans="1:16" s="14" customFormat="1" ht="24" customHeight="1" outlineLevel="1" collapsed="1">
      <c r="A194" s="163" t="s">
        <v>996</v>
      </c>
      <c r="B194" s="163" t="s">
        <v>672</v>
      </c>
      <c r="C194" s="163" t="s">
        <v>988</v>
      </c>
      <c r="D194" s="164" t="s">
        <v>997</v>
      </c>
      <c r="E194" s="165" t="s">
        <v>998</v>
      </c>
      <c r="F194" s="163" t="s">
        <v>608</v>
      </c>
      <c r="G194" s="166">
        <f>SUBTOTAL(9,I190:I192)/100</f>
        <v>0</v>
      </c>
      <c r="H194" s="167"/>
      <c r="I194" s="167">
        <f>ROUND(G194*H194,2)</f>
        <v>0</v>
      </c>
      <c r="J194" s="168">
        <v>0</v>
      </c>
      <c r="K194" s="166">
        <f>G194*J194</f>
        <v>0</v>
      </c>
      <c r="L194" s="168">
        <v>0</v>
      </c>
      <c r="M194" s="166">
        <f>G194*L194</f>
        <v>0</v>
      </c>
      <c r="N194" s="169">
        <v>15</v>
      </c>
      <c r="O194" s="170">
        <v>16</v>
      </c>
      <c r="P194" s="14" t="s">
        <v>676</v>
      </c>
    </row>
    <row r="195" spans="2:16" s="132" customFormat="1" ht="12.75" customHeight="1">
      <c r="B195" s="137" t="s">
        <v>625</v>
      </c>
      <c r="D195" s="138" t="s">
        <v>999</v>
      </c>
      <c r="E195" s="138" t="s">
        <v>1000</v>
      </c>
      <c r="I195" s="139">
        <f>SUM(I196:I201)</f>
        <v>0</v>
      </c>
      <c r="K195" s="140">
        <f>SUM(K196:K201)</f>
        <v>0.12651147999999998</v>
      </c>
      <c r="M195" s="140">
        <f>SUM(M196:M201)</f>
        <v>0</v>
      </c>
      <c r="P195" s="138" t="s">
        <v>671</v>
      </c>
    </row>
    <row r="196" spans="1:16" s="14" customFormat="1" ht="13.5" customHeight="1" outlineLevel="1" collapsed="1">
      <c r="A196" s="163" t="s">
        <v>1001</v>
      </c>
      <c r="B196" s="163" t="s">
        <v>672</v>
      </c>
      <c r="C196" s="163" t="s">
        <v>999</v>
      </c>
      <c r="D196" s="164" t="s">
        <v>1002</v>
      </c>
      <c r="E196" s="165" t="s">
        <v>1003</v>
      </c>
      <c r="F196" s="163" t="s">
        <v>675</v>
      </c>
      <c r="G196" s="166">
        <v>61.643</v>
      </c>
      <c r="H196" s="167"/>
      <c r="I196" s="167">
        <f>ROUND(G196*H196,2)</f>
        <v>0</v>
      </c>
      <c r="J196" s="168">
        <v>0.00046</v>
      </c>
      <c r="K196" s="166">
        <f>G196*J196</f>
        <v>0.02835578</v>
      </c>
      <c r="L196" s="168">
        <v>0</v>
      </c>
      <c r="M196" s="166">
        <f>G196*L196</f>
        <v>0</v>
      </c>
      <c r="N196" s="169">
        <v>15</v>
      </c>
      <c r="O196" s="170">
        <v>16</v>
      </c>
      <c r="P196" s="14" t="s">
        <v>676</v>
      </c>
    </row>
    <row r="197" spans="4:19" s="14" customFormat="1" ht="15.75" customHeight="1" hidden="1" outlineLevel="2">
      <c r="D197" s="171"/>
      <c r="E197" s="172" t="s">
        <v>1004</v>
      </c>
      <c r="G197" s="173">
        <v>61.643</v>
      </c>
      <c r="P197" s="171" t="s">
        <v>676</v>
      </c>
      <c r="Q197" s="171" t="s">
        <v>676</v>
      </c>
      <c r="R197" s="171" t="s">
        <v>678</v>
      </c>
      <c r="S197" s="171" t="s">
        <v>671</v>
      </c>
    </row>
    <row r="198" spans="1:16" s="14" customFormat="1" ht="13.5" customHeight="1" outlineLevel="1" collapsed="1">
      <c r="A198" s="174" t="s">
        <v>1005</v>
      </c>
      <c r="B198" s="174" t="s">
        <v>691</v>
      </c>
      <c r="C198" s="174" t="s">
        <v>692</v>
      </c>
      <c r="D198" s="175" t="s">
        <v>1006</v>
      </c>
      <c r="E198" s="176" t="s">
        <v>1007</v>
      </c>
      <c r="F198" s="174" t="s">
        <v>675</v>
      </c>
      <c r="G198" s="177">
        <v>70.889</v>
      </c>
      <c r="H198" s="178"/>
      <c r="I198" s="178">
        <f>ROUND(G198*H198,2)</f>
        <v>0</v>
      </c>
      <c r="J198" s="179">
        <v>0.0013</v>
      </c>
      <c r="K198" s="177">
        <f>G198*J198</f>
        <v>0.0921557</v>
      </c>
      <c r="L198" s="179">
        <v>0</v>
      </c>
      <c r="M198" s="177">
        <f>G198*L198</f>
        <v>0</v>
      </c>
      <c r="N198" s="180">
        <v>15</v>
      </c>
      <c r="O198" s="181">
        <v>32</v>
      </c>
      <c r="P198" s="182" t="s">
        <v>676</v>
      </c>
    </row>
    <row r="199" spans="1:16" s="14" customFormat="1" ht="13.5" customHeight="1" outlineLevel="1">
      <c r="A199" s="163" t="s">
        <v>1008</v>
      </c>
      <c r="B199" s="163" t="s">
        <v>672</v>
      </c>
      <c r="C199" s="163" t="s">
        <v>1009</v>
      </c>
      <c r="D199" s="164" t="s">
        <v>1010</v>
      </c>
      <c r="E199" s="165" t="s">
        <v>1011</v>
      </c>
      <c r="F199" s="163" t="s">
        <v>686</v>
      </c>
      <c r="G199" s="166">
        <v>1</v>
      </c>
      <c r="H199" s="167"/>
      <c r="I199" s="167">
        <f>ROUND(G199*H199,2)</f>
        <v>0</v>
      </c>
      <c r="J199" s="168">
        <v>0</v>
      </c>
      <c r="K199" s="166">
        <f>G199*J199</f>
        <v>0</v>
      </c>
      <c r="L199" s="168">
        <v>0</v>
      </c>
      <c r="M199" s="166">
        <f>G199*L199</f>
        <v>0</v>
      </c>
      <c r="N199" s="169">
        <v>15</v>
      </c>
      <c r="O199" s="170">
        <v>16</v>
      </c>
      <c r="P199" s="14" t="s">
        <v>676</v>
      </c>
    </row>
    <row r="200" spans="1:16" s="14" customFormat="1" ht="24" customHeight="1" outlineLevel="1">
      <c r="A200" s="174" t="s">
        <v>1012</v>
      </c>
      <c r="B200" s="174" t="s">
        <v>691</v>
      </c>
      <c r="C200" s="174" t="s">
        <v>692</v>
      </c>
      <c r="D200" s="175" t="s">
        <v>1013</v>
      </c>
      <c r="E200" s="176" t="s">
        <v>1014</v>
      </c>
      <c r="F200" s="174" t="s">
        <v>686</v>
      </c>
      <c r="G200" s="177">
        <v>1</v>
      </c>
      <c r="H200" s="178"/>
      <c r="I200" s="178">
        <f>ROUND(G200*H200,2)</f>
        <v>0</v>
      </c>
      <c r="J200" s="179">
        <v>0.006</v>
      </c>
      <c r="K200" s="177">
        <f>G200*J200</f>
        <v>0.006</v>
      </c>
      <c r="L200" s="179">
        <v>0</v>
      </c>
      <c r="M200" s="177">
        <f>G200*L200</f>
        <v>0</v>
      </c>
      <c r="N200" s="180">
        <v>15</v>
      </c>
      <c r="O200" s="181">
        <v>32</v>
      </c>
      <c r="P200" s="182" t="s">
        <v>676</v>
      </c>
    </row>
    <row r="201" spans="1:16" s="14" customFormat="1" ht="13.5" customHeight="1" outlineLevel="1">
      <c r="A201" s="163" t="s">
        <v>1015</v>
      </c>
      <c r="B201" s="163" t="s">
        <v>672</v>
      </c>
      <c r="C201" s="163" t="s">
        <v>999</v>
      </c>
      <c r="D201" s="164" t="s">
        <v>1016</v>
      </c>
      <c r="E201" s="165" t="s">
        <v>1017</v>
      </c>
      <c r="F201" s="163" t="s">
        <v>608</v>
      </c>
      <c r="G201" s="166">
        <f>SUBTOTAL(9,I196:I200)/100</f>
        <v>0</v>
      </c>
      <c r="H201" s="167"/>
      <c r="I201" s="167">
        <f>ROUND(G201*H201,2)</f>
        <v>0</v>
      </c>
      <c r="J201" s="168">
        <v>0</v>
      </c>
      <c r="K201" s="166">
        <f>G201*J201</f>
        <v>0</v>
      </c>
      <c r="L201" s="168">
        <v>0</v>
      </c>
      <c r="M201" s="166">
        <f>G201*L201</f>
        <v>0</v>
      </c>
      <c r="N201" s="169">
        <v>15</v>
      </c>
      <c r="O201" s="170">
        <v>16</v>
      </c>
      <c r="P201" s="14" t="s">
        <v>676</v>
      </c>
    </row>
    <row r="202" spans="2:16" s="132" customFormat="1" ht="12.75" customHeight="1">
      <c r="B202" s="137" t="s">
        <v>625</v>
      </c>
      <c r="D202" s="138" t="s">
        <v>1018</v>
      </c>
      <c r="E202" s="138" t="s">
        <v>1019</v>
      </c>
      <c r="I202" s="139">
        <f>SUM(I203:I241)</f>
        <v>0</v>
      </c>
      <c r="K202" s="140">
        <f>SUM(K203:K241)</f>
        <v>2.5305666999999996</v>
      </c>
      <c r="M202" s="140">
        <f>SUM(M203:M241)</f>
        <v>0.08144</v>
      </c>
      <c r="P202" s="138" t="s">
        <v>671</v>
      </c>
    </row>
    <row r="203" spans="1:16" s="14" customFormat="1" ht="13.5" customHeight="1" outlineLevel="1" collapsed="1">
      <c r="A203" s="163" t="s">
        <v>1020</v>
      </c>
      <c r="B203" s="163" t="s">
        <v>672</v>
      </c>
      <c r="C203" s="163" t="s">
        <v>1018</v>
      </c>
      <c r="D203" s="164" t="s">
        <v>1021</v>
      </c>
      <c r="E203" s="165" t="s">
        <v>1022</v>
      </c>
      <c r="F203" s="163" t="s">
        <v>675</v>
      </c>
      <c r="G203" s="166">
        <v>81.44</v>
      </c>
      <c r="H203" s="167"/>
      <c r="I203" s="167">
        <f>ROUND(G203*H203,2)</f>
        <v>0</v>
      </c>
      <c r="J203" s="168">
        <v>0</v>
      </c>
      <c r="K203" s="166">
        <f>G203*J203</f>
        <v>0</v>
      </c>
      <c r="L203" s="168">
        <v>0.001</v>
      </c>
      <c r="M203" s="166">
        <f>G203*L203</f>
        <v>0.08144</v>
      </c>
      <c r="N203" s="169">
        <v>15</v>
      </c>
      <c r="O203" s="170">
        <v>16</v>
      </c>
      <c r="P203" s="14" t="s">
        <v>676</v>
      </c>
    </row>
    <row r="204" spans="4:19" s="14" customFormat="1" ht="15.75" customHeight="1" hidden="1" outlineLevel="2">
      <c r="D204" s="171"/>
      <c r="E204" s="172" t="s">
        <v>1023</v>
      </c>
      <c r="G204" s="173">
        <v>30.3</v>
      </c>
      <c r="P204" s="171" t="s">
        <v>676</v>
      </c>
      <c r="Q204" s="171" t="s">
        <v>676</v>
      </c>
      <c r="R204" s="171" t="s">
        <v>678</v>
      </c>
      <c r="S204" s="171" t="s">
        <v>668</v>
      </c>
    </row>
    <row r="205" spans="4:19" s="14" customFormat="1" ht="15.75" customHeight="1" hidden="1" outlineLevel="2">
      <c r="D205" s="171"/>
      <c r="E205" s="172" t="s">
        <v>1024</v>
      </c>
      <c r="G205" s="173">
        <v>40.43</v>
      </c>
      <c r="P205" s="171" t="s">
        <v>676</v>
      </c>
      <c r="Q205" s="171" t="s">
        <v>676</v>
      </c>
      <c r="R205" s="171" t="s">
        <v>678</v>
      </c>
      <c r="S205" s="171" t="s">
        <v>668</v>
      </c>
    </row>
    <row r="206" spans="4:19" s="14" customFormat="1" ht="15.75" customHeight="1" hidden="1" outlineLevel="2">
      <c r="D206" s="171"/>
      <c r="E206" s="172" t="s">
        <v>890</v>
      </c>
      <c r="G206" s="173">
        <v>10.71</v>
      </c>
      <c r="P206" s="171" t="s">
        <v>676</v>
      </c>
      <c r="Q206" s="171" t="s">
        <v>676</v>
      </c>
      <c r="R206" s="171" t="s">
        <v>678</v>
      </c>
      <c r="S206" s="171" t="s">
        <v>668</v>
      </c>
    </row>
    <row r="207" spans="1:16" s="14" customFormat="1" ht="24" customHeight="1" outlineLevel="1" collapsed="1">
      <c r="A207" s="163" t="s">
        <v>1025</v>
      </c>
      <c r="B207" s="163" t="s">
        <v>672</v>
      </c>
      <c r="C207" s="163" t="s">
        <v>1018</v>
      </c>
      <c r="D207" s="164" t="s">
        <v>1026</v>
      </c>
      <c r="E207" s="165" t="s">
        <v>1027</v>
      </c>
      <c r="F207" s="163" t="s">
        <v>675</v>
      </c>
      <c r="G207" s="166">
        <v>137.837</v>
      </c>
      <c r="H207" s="167"/>
      <c r="I207" s="167">
        <f>ROUND(G207*H207,2)</f>
        <v>0</v>
      </c>
      <c r="J207" s="168">
        <v>0.0003</v>
      </c>
      <c r="K207" s="166">
        <f>G207*J207</f>
        <v>0.041351099999999995</v>
      </c>
      <c r="L207" s="168">
        <v>0</v>
      </c>
      <c r="M207" s="166">
        <f>G207*L207</f>
        <v>0</v>
      </c>
      <c r="N207" s="169">
        <v>15</v>
      </c>
      <c r="O207" s="170">
        <v>16</v>
      </c>
      <c r="P207" s="14" t="s">
        <v>676</v>
      </c>
    </row>
    <row r="208" spans="4:19" s="14" customFormat="1" ht="15.75" customHeight="1" hidden="1" outlineLevel="2">
      <c r="D208" s="171" t="s">
        <v>858</v>
      </c>
      <c r="E208" s="172" t="s">
        <v>1028</v>
      </c>
      <c r="G208" s="173">
        <v>61.643</v>
      </c>
      <c r="P208" s="171" t="s">
        <v>676</v>
      </c>
      <c r="Q208" s="171" t="s">
        <v>676</v>
      </c>
      <c r="R208" s="171" t="s">
        <v>678</v>
      </c>
      <c r="S208" s="171" t="s">
        <v>668</v>
      </c>
    </row>
    <row r="209" spans="4:19" s="14" customFormat="1" ht="15.75" customHeight="1" hidden="1" outlineLevel="2">
      <c r="D209" s="171"/>
      <c r="E209" s="172" t="s">
        <v>1029</v>
      </c>
      <c r="G209" s="173">
        <v>74.313</v>
      </c>
      <c r="P209" s="171" t="s">
        <v>676</v>
      </c>
      <c r="Q209" s="171" t="s">
        <v>676</v>
      </c>
      <c r="R209" s="171" t="s">
        <v>678</v>
      </c>
      <c r="S209" s="171" t="s">
        <v>668</v>
      </c>
    </row>
    <row r="210" spans="4:19" s="14" customFormat="1" ht="15.75" customHeight="1" hidden="1" outlineLevel="2">
      <c r="D210" s="171"/>
      <c r="E210" s="172" t="s">
        <v>1030</v>
      </c>
      <c r="G210" s="173">
        <v>1.881</v>
      </c>
      <c r="P210" s="171" t="s">
        <v>676</v>
      </c>
      <c r="Q210" s="171" t="s">
        <v>676</v>
      </c>
      <c r="R210" s="171" t="s">
        <v>678</v>
      </c>
      <c r="S210" s="171" t="s">
        <v>668</v>
      </c>
    </row>
    <row r="211" spans="1:16" s="14" customFormat="1" ht="13.5" customHeight="1" outlineLevel="1" collapsed="1">
      <c r="A211" s="174" t="s">
        <v>1031</v>
      </c>
      <c r="B211" s="174" t="s">
        <v>691</v>
      </c>
      <c r="C211" s="174" t="s">
        <v>692</v>
      </c>
      <c r="D211" s="175" t="s">
        <v>1032</v>
      </c>
      <c r="E211" s="176" t="s">
        <v>551</v>
      </c>
      <c r="F211" s="174" t="s">
        <v>675</v>
      </c>
      <c r="G211" s="177">
        <v>138.675</v>
      </c>
      <c r="H211" s="178"/>
      <c r="I211" s="178">
        <f>ROUND(G211*H211,2)</f>
        <v>0</v>
      </c>
      <c r="J211" s="179">
        <v>0.0042</v>
      </c>
      <c r="K211" s="177">
        <f>G211*J211</f>
        <v>0.582435</v>
      </c>
      <c r="L211" s="179">
        <v>0</v>
      </c>
      <c r="M211" s="177">
        <f>G211*L211</f>
        <v>0</v>
      </c>
      <c r="N211" s="180">
        <v>15</v>
      </c>
      <c r="O211" s="181">
        <v>32</v>
      </c>
      <c r="P211" s="182" t="s">
        <v>676</v>
      </c>
    </row>
    <row r="212" spans="4:19" s="14" customFormat="1" ht="15.75" customHeight="1" hidden="1" outlineLevel="2">
      <c r="D212" s="171"/>
      <c r="E212" s="172" t="s">
        <v>1033</v>
      </c>
      <c r="G212" s="173">
        <v>135.956</v>
      </c>
      <c r="P212" s="171" t="s">
        <v>676</v>
      </c>
      <c r="Q212" s="171" t="s">
        <v>676</v>
      </c>
      <c r="R212" s="171" t="s">
        <v>678</v>
      </c>
      <c r="S212" s="171" t="s">
        <v>671</v>
      </c>
    </row>
    <row r="213" spans="1:16" s="14" customFormat="1" ht="13.5" customHeight="1" outlineLevel="1" collapsed="1">
      <c r="A213" s="174" t="s">
        <v>1034</v>
      </c>
      <c r="B213" s="174" t="s">
        <v>691</v>
      </c>
      <c r="C213" s="174" t="s">
        <v>692</v>
      </c>
      <c r="D213" s="175" t="s">
        <v>1035</v>
      </c>
      <c r="E213" s="176" t="s">
        <v>1036</v>
      </c>
      <c r="F213" s="174" t="s">
        <v>675</v>
      </c>
      <c r="G213" s="177">
        <v>1.919</v>
      </c>
      <c r="H213" s="178"/>
      <c r="I213" s="178">
        <f>ROUND(G213*H213,2)</f>
        <v>0</v>
      </c>
      <c r="J213" s="179">
        <v>0.0009</v>
      </c>
      <c r="K213" s="177">
        <f>G213*J213</f>
        <v>0.0017271</v>
      </c>
      <c r="L213" s="179">
        <v>0</v>
      </c>
      <c r="M213" s="177">
        <f>G213*L213</f>
        <v>0</v>
      </c>
      <c r="N213" s="180">
        <v>15</v>
      </c>
      <c r="O213" s="181">
        <v>32</v>
      </c>
      <c r="P213" s="182" t="s">
        <v>676</v>
      </c>
    </row>
    <row r="214" spans="4:19" s="14" customFormat="1" ht="15.75" customHeight="1" hidden="1" outlineLevel="2">
      <c r="D214" s="171"/>
      <c r="E214" s="172" t="s">
        <v>1030</v>
      </c>
      <c r="G214" s="173">
        <v>1.881</v>
      </c>
      <c r="P214" s="171" t="s">
        <v>676</v>
      </c>
      <c r="Q214" s="171" t="s">
        <v>676</v>
      </c>
      <c r="R214" s="171" t="s">
        <v>678</v>
      </c>
      <c r="S214" s="171" t="s">
        <v>671</v>
      </c>
    </row>
    <row r="215" spans="1:16" s="14" customFormat="1" ht="24" customHeight="1" outlineLevel="1" collapsed="1">
      <c r="A215" s="163" t="s">
        <v>1037</v>
      </c>
      <c r="B215" s="163" t="s">
        <v>672</v>
      </c>
      <c r="C215" s="163" t="s">
        <v>1018</v>
      </c>
      <c r="D215" s="164" t="s">
        <v>1038</v>
      </c>
      <c r="E215" s="165" t="s">
        <v>1039</v>
      </c>
      <c r="F215" s="163" t="s">
        <v>675</v>
      </c>
      <c r="G215" s="166">
        <v>215.083</v>
      </c>
      <c r="H215" s="167"/>
      <c r="I215" s="167">
        <f>ROUND(G215*H215,2)</f>
        <v>0</v>
      </c>
      <c r="J215" s="168">
        <v>0</v>
      </c>
      <c r="K215" s="166">
        <f>G215*J215</f>
        <v>0</v>
      </c>
      <c r="L215" s="168">
        <v>0</v>
      </c>
      <c r="M215" s="166">
        <f>G215*L215</f>
        <v>0</v>
      </c>
      <c r="N215" s="169">
        <v>15</v>
      </c>
      <c r="O215" s="170">
        <v>16</v>
      </c>
      <c r="P215" s="14" t="s">
        <v>676</v>
      </c>
    </row>
    <row r="216" spans="4:19" s="14" customFormat="1" ht="15.75" customHeight="1" hidden="1" outlineLevel="2">
      <c r="D216" s="171"/>
      <c r="E216" s="172" t="s">
        <v>858</v>
      </c>
      <c r="G216" s="173">
        <v>61.643</v>
      </c>
      <c r="P216" s="171" t="s">
        <v>676</v>
      </c>
      <c r="Q216" s="171" t="s">
        <v>676</v>
      </c>
      <c r="R216" s="171" t="s">
        <v>678</v>
      </c>
      <c r="S216" s="171" t="s">
        <v>668</v>
      </c>
    </row>
    <row r="217" spans="4:19" s="14" customFormat="1" ht="15.75" customHeight="1" hidden="1" outlineLevel="2">
      <c r="D217" s="171"/>
      <c r="E217" s="172" t="s">
        <v>1040</v>
      </c>
      <c r="G217" s="173">
        <v>153.44</v>
      </c>
      <c r="P217" s="171" t="s">
        <v>676</v>
      </c>
      <c r="Q217" s="171" t="s">
        <v>676</v>
      </c>
      <c r="R217" s="171" t="s">
        <v>678</v>
      </c>
      <c r="S217" s="171" t="s">
        <v>668</v>
      </c>
    </row>
    <row r="218" spans="1:16" s="14" customFormat="1" ht="24" customHeight="1" outlineLevel="1" collapsed="1">
      <c r="A218" s="174" t="s">
        <v>1041</v>
      </c>
      <c r="B218" s="174" t="s">
        <v>691</v>
      </c>
      <c r="C218" s="174" t="s">
        <v>692</v>
      </c>
      <c r="D218" s="175" t="s">
        <v>1042</v>
      </c>
      <c r="E218" s="176" t="s">
        <v>1043</v>
      </c>
      <c r="F218" s="174" t="s">
        <v>675</v>
      </c>
      <c r="G218" s="177">
        <v>141.13</v>
      </c>
      <c r="H218" s="178"/>
      <c r="I218" s="178">
        <f>ROUND(G218*H218,2)</f>
        <v>0</v>
      </c>
      <c r="J218" s="179">
        <v>0.00123</v>
      </c>
      <c r="K218" s="177">
        <f>G218*J218</f>
        <v>0.1735899</v>
      </c>
      <c r="L218" s="179">
        <v>0</v>
      </c>
      <c r="M218" s="177">
        <f>G218*L218</f>
        <v>0</v>
      </c>
      <c r="N218" s="180">
        <v>15</v>
      </c>
      <c r="O218" s="181">
        <v>32</v>
      </c>
      <c r="P218" s="182" t="s">
        <v>676</v>
      </c>
    </row>
    <row r="219" spans="4:19" s="14" customFormat="1" ht="15.75" customHeight="1" hidden="1" outlineLevel="2">
      <c r="D219" s="171"/>
      <c r="E219" s="172" t="s">
        <v>858</v>
      </c>
      <c r="G219" s="173">
        <v>61.643</v>
      </c>
      <c r="P219" s="171" t="s">
        <v>676</v>
      </c>
      <c r="Q219" s="171" t="s">
        <v>676</v>
      </c>
      <c r="R219" s="171" t="s">
        <v>678</v>
      </c>
      <c r="S219" s="171" t="s">
        <v>668</v>
      </c>
    </row>
    <row r="220" spans="4:19" s="14" customFormat="1" ht="15.75" customHeight="1" hidden="1" outlineLevel="2">
      <c r="D220" s="171"/>
      <c r="E220" s="172" t="s">
        <v>854</v>
      </c>
      <c r="G220" s="173">
        <v>76.72</v>
      </c>
      <c r="P220" s="171" t="s">
        <v>676</v>
      </c>
      <c r="Q220" s="171" t="s">
        <v>676</v>
      </c>
      <c r="R220" s="171" t="s">
        <v>678</v>
      </c>
      <c r="S220" s="171" t="s">
        <v>668</v>
      </c>
    </row>
    <row r="221" spans="1:16" s="14" customFormat="1" ht="24" customHeight="1" outlineLevel="1" collapsed="1">
      <c r="A221" s="174" t="s">
        <v>1044</v>
      </c>
      <c r="B221" s="174" t="s">
        <v>691</v>
      </c>
      <c r="C221" s="174" t="s">
        <v>692</v>
      </c>
      <c r="D221" s="175" t="s">
        <v>1045</v>
      </c>
      <c r="E221" s="176" t="s">
        <v>552</v>
      </c>
      <c r="F221" s="174" t="s">
        <v>675</v>
      </c>
      <c r="G221" s="177">
        <v>78.254</v>
      </c>
      <c r="H221" s="178"/>
      <c r="I221" s="178">
        <f>ROUND(G221*H221,2)</f>
        <v>0</v>
      </c>
      <c r="J221" s="179">
        <v>0.00082</v>
      </c>
      <c r="K221" s="177">
        <f>G221*J221</f>
        <v>0.06416828000000001</v>
      </c>
      <c r="L221" s="179">
        <v>0</v>
      </c>
      <c r="M221" s="177">
        <f>G221*L221</f>
        <v>0</v>
      </c>
      <c r="N221" s="180">
        <v>15</v>
      </c>
      <c r="O221" s="181">
        <v>32</v>
      </c>
      <c r="P221" s="182" t="s">
        <v>676</v>
      </c>
    </row>
    <row r="222" spans="4:19" s="14" customFormat="1" ht="15.75" customHeight="1" hidden="1" outlineLevel="2">
      <c r="D222" s="171"/>
      <c r="E222" s="172" t="s">
        <v>854</v>
      </c>
      <c r="G222" s="173">
        <v>76.72</v>
      </c>
      <c r="P222" s="171" t="s">
        <v>676</v>
      </c>
      <c r="Q222" s="171" t="s">
        <v>676</v>
      </c>
      <c r="R222" s="171" t="s">
        <v>678</v>
      </c>
      <c r="S222" s="171" t="s">
        <v>671</v>
      </c>
    </row>
    <row r="223" spans="1:16" s="14" customFormat="1" ht="13.5" customHeight="1" outlineLevel="1" collapsed="1">
      <c r="A223" s="163" t="s">
        <v>1046</v>
      </c>
      <c r="B223" s="163" t="s">
        <v>672</v>
      </c>
      <c r="C223" s="163" t="s">
        <v>1018</v>
      </c>
      <c r="D223" s="164" t="s">
        <v>1047</v>
      </c>
      <c r="E223" s="165" t="s">
        <v>1048</v>
      </c>
      <c r="F223" s="163" t="s">
        <v>705</v>
      </c>
      <c r="G223" s="166">
        <v>48.3</v>
      </c>
      <c r="H223" s="167"/>
      <c r="I223" s="167">
        <f>ROUND(G223*H223,2)</f>
        <v>0</v>
      </c>
      <c r="J223" s="168">
        <v>0</v>
      </c>
      <c r="K223" s="166">
        <f>G223*J223</f>
        <v>0</v>
      </c>
      <c r="L223" s="168">
        <v>0</v>
      </c>
      <c r="M223" s="166">
        <f>G223*L223</f>
        <v>0</v>
      </c>
      <c r="N223" s="169">
        <v>15</v>
      </c>
      <c r="O223" s="170">
        <v>16</v>
      </c>
      <c r="P223" s="14" t="s">
        <v>676</v>
      </c>
    </row>
    <row r="224" spans="4:19" s="14" customFormat="1" ht="15.75" customHeight="1" hidden="1" outlineLevel="2">
      <c r="D224" s="171"/>
      <c r="E224" s="172" t="s">
        <v>1049</v>
      </c>
      <c r="G224" s="173">
        <v>48.3</v>
      </c>
      <c r="P224" s="171" t="s">
        <v>676</v>
      </c>
      <c r="Q224" s="171" t="s">
        <v>676</v>
      </c>
      <c r="R224" s="171" t="s">
        <v>678</v>
      </c>
      <c r="S224" s="171" t="s">
        <v>671</v>
      </c>
    </row>
    <row r="225" spans="1:16" s="14" customFormat="1" ht="13.5" customHeight="1" outlineLevel="1" collapsed="1">
      <c r="A225" s="174" t="s">
        <v>1050</v>
      </c>
      <c r="B225" s="174" t="s">
        <v>691</v>
      </c>
      <c r="C225" s="174" t="s">
        <v>692</v>
      </c>
      <c r="D225" s="175" t="s">
        <v>1051</v>
      </c>
      <c r="E225" s="176" t="s">
        <v>1052</v>
      </c>
      <c r="F225" s="174" t="s">
        <v>705</v>
      </c>
      <c r="G225" s="177">
        <v>49.266</v>
      </c>
      <c r="H225" s="178"/>
      <c r="I225" s="178">
        <f>ROUND(G225*H225,2)</f>
        <v>0</v>
      </c>
      <c r="J225" s="179">
        <v>2E-05</v>
      </c>
      <c r="K225" s="177">
        <f>G225*J225</f>
        <v>0.00098532</v>
      </c>
      <c r="L225" s="179">
        <v>0</v>
      </c>
      <c r="M225" s="177">
        <f>G225*L225</f>
        <v>0</v>
      </c>
      <c r="N225" s="180">
        <v>15</v>
      </c>
      <c r="O225" s="181">
        <v>32</v>
      </c>
      <c r="P225" s="182" t="s">
        <v>676</v>
      </c>
    </row>
    <row r="226" spans="1:16" s="14" customFormat="1" ht="24" customHeight="1" outlineLevel="1" collapsed="1">
      <c r="A226" s="163" t="s">
        <v>1053</v>
      </c>
      <c r="B226" s="163" t="s">
        <v>672</v>
      </c>
      <c r="C226" s="163" t="s">
        <v>1018</v>
      </c>
      <c r="D226" s="164" t="s">
        <v>1054</v>
      </c>
      <c r="E226" s="165" t="s">
        <v>1055</v>
      </c>
      <c r="F226" s="163" t="s">
        <v>675</v>
      </c>
      <c r="G226" s="166">
        <v>53.874</v>
      </c>
      <c r="H226" s="167"/>
      <c r="I226" s="167">
        <f>ROUND(G226*H226,2)</f>
        <v>0</v>
      </c>
      <c r="J226" s="168">
        <v>0</v>
      </c>
      <c r="K226" s="166">
        <f>G226*J226</f>
        <v>0</v>
      </c>
      <c r="L226" s="168">
        <v>0</v>
      </c>
      <c r="M226" s="166">
        <f>G226*L226</f>
        <v>0</v>
      </c>
      <c r="N226" s="169">
        <v>15</v>
      </c>
      <c r="O226" s="170">
        <v>16</v>
      </c>
      <c r="P226" s="14" t="s">
        <v>676</v>
      </c>
    </row>
    <row r="227" spans="4:19" s="14" customFormat="1" ht="15.75" customHeight="1" hidden="1" outlineLevel="2">
      <c r="D227" s="171"/>
      <c r="E227" s="172" t="s">
        <v>1056</v>
      </c>
      <c r="G227" s="173">
        <v>52.878</v>
      </c>
      <c r="P227" s="171" t="s">
        <v>676</v>
      </c>
      <c r="Q227" s="171" t="s">
        <v>676</v>
      </c>
      <c r="R227" s="171" t="s">
        <v>678</v>
      </c>
      <c r="S227" s="171" t="s">
        <v>668</v>
      </c>
    </row>
    <row r="228" spans="4:19" s="14" customFormat="1" ht="15.75" customHeight="1" hidden="1" outlineLevel="2">
      <c r="D228" s="171"/>
      <c r="E228" s="172" t="s">
        <v>1057</v>
      </c>
      <c r="G228" s="173">
        <v>0.996</v>
      </c>
      <c r="P228" s="171" t="s">
        <v>676</v>
      </c>
      <c r="Q228" s="171" t="s">
        <v>676</v>
      </c>
      <c r="R228" s="171" t="s">
        <v>678</v>
      </c>
      <c r="S228" s="171" t="s">
        <v>668</v>
      </c>
    </row>
    <row r="229" spans="1:16" s="14" customFormat="1" ht="13.5" customHeight="1" outlineLevel="1" collapsed="1">
      <c r="A229" s="174" t="s">
        <v>1058</v>
      </c>
      <c r="B229" s="174" t="s">
        <v>691</v>
      </c>
      <c r="C229" s="174" t="s">
        <v>692</v>
      </c>
      <c r="D229" s="175" t="s">
        <v>1059</v>
      </c>
      <c r="E229" s="176" t="s">
        <v>553</v>
      </c>
      <c r="F229" s="174" t="s">
        <v>675</v>
      </c>
      <c r="G229" s="177">
        <v>53.936</v>
      </c>
      <c r="H229" s="178"/>
      <c r="I229" s="178">
        <f>ROUND(G229*H229,2)</f>
        <v>0</v>
      </c>
      <c r="J229" s="179">
        <v>0.004</v>
      </c>
      <c r="K229" s="177">
        <f>G229*J229</f>
        <v>0.215744</v>
      </c>
      <c r="L229" s="179">
        <v>0</v>
      </c>
      <c r="M229" s="177">
        <f>G229*L229</f>
        <v>0</v>
      </c>
      <c r="N229" s="180">
        <v>15</v>
      </c>
      <c r="O229" s="181">
        <v>32</v>
      </c>
      <c r="P229" s="182" t="s">
        <v>676</v>
      </c>
    </row>
    <row r="230" spans="1:16" s="14" customFormat="1" ht="13.5" customHeight="1" outlineLevel="1" collapsed="1">
      <c r="A230" s="174" t="s">
        <v>1060</v>
      </c>
      <c r="B230" s="174" t="s">
        <v>691</v>
      </c>
      <c r="C230" s="174" t="s">
        <v>692</v>
      </c>
      <c r="D230" s="175" t="s">
        <v>1061</v>
      </c>
      <c r="E230" s="176" t="s">
        <v>554</v>
      </c>
      <c r="F230" s="174" t="s">
        <v>675</v>
      </c>
      <c r="G230" s="177">
        <v>1.016</v>
      </c>
      <c r="H230" s="178"/>
      <c r="I230" s="178">
        <f>ROUND(G230*H230,2)</f>
        <v>0</v>
      </c>
      <c r="J230" s="179">
        <v>0.005</v>
      </c>
      <c r="K230" s="177">
        <f>G230*J230</f>
        <v>0.00508</v>
      </c>
      <c r="L230" s="179">
        <v>0</v>
      </c>
      <c r="M230" s="177">
        <f>G230*L230</f>
        <v>0</v>
      </c>
      <c r="N230" s="180">
        <v>15</v>
      </c>
      <c r="O230" s="181">
        <v>32</v>
      </c>
      <c r="P230" s="182" t="s">
        <v>676</v>
      </c>
    </row>
    <row r="231" spans="4:19" s="14" customFormat="1" ht="15.75" customHeight="1" hidden="1" outlineLevel="2">
      <c r="D231" s="171"/>
      <c r="E231" s="172" t="s">
        <v>1057</v>
      </c>
      <c r="G231" s="173">
        <v>0.996</v>
      </c>
      <c r="P231" s="171" t="s">
        <v>676</v>
      </c>
      <c r="Q231" s="171" t="s">
        <v>676</v>
      </c>
      <c r="R231" s="171" t="s">
        <v>678</v>
      </c>
      <c r="S231" s="171" t="s">
        <v>668</v>
      </c>
    </row>
    <row r="232" spans="1:16" s="14" customFormat="1" ht="24" customHeight="1" outlineLevel="1" collapsed="1">
      <c r="A232" s="163" t="s">
        <v>1062</v>
      </c>
      <c r="B232" s="163" t="s">
        <v>672</v>
      </c>
      <c r="C232" s="163" t="s">
        <v>1018</v>
      </c>
      <c r="D232" s="164" t="s">
        <v>1063</v>
      </c>
      <c r="E232" s="165" t="s">
        <v>1064</v>
      </c>
      <c r="F232" s="163" t="s">
        <v>675</v>
      </c>
      <c r="G232" s="166">
        <v>407.42</v>
      </c>
      <c r="H232" s="167"/>
      <c r="I232" s="167">
        <f>ROUND(G232*H232,2)</f>
        <v>0</v>
      </c>
      <c r="J232" s="168">
        <v>0</v>
      </c>
      <c r="K232" s="166">
        <f>G232*J232</f>
        <v>0</v>
      </c>
      <c r="L232" s="168">
        <v>0</v>
      </c>
      <c r="M232" s="166">
        <f>G232*L232</f>
        <v>0</v>
      </c>
      <c r="N232" s="169">
        <v>15</v>
      </c>
      <c r="O232" s="170">
        <v>16</v>
      </c>
      <c r="P232" s="14" t="s">
        <v>676</v>
      </c>
    </row>
    <row r="233" spans="4:19" s="14" customFormat="1" ht="15.75" customHeight="1" hidden="1" outlineLevel="2">
      <c r="D233" s="171"/>
      <c r="E233" s="172" t="s">
        <v>1065</v>
      </c>
      <c r="G233" s="173">
        <v>407.42</v>
      </c>
      <c r="P233" s="171" t="s">
        <v>676</v>
      </c>
      <c r="Q233" s="171" t="s">
        <v>676</v>
      </c>
      <c r="R233" s="171" t="s">
        <v>678</v>
      </c>
      <c r="S233" s="171" t="s">
        <v>668</v>
      </c>
    </row>
    <row r="234" spans="1:16" s="14" customFormat="1" ht="13.5" customHeight="1" outlineLevel="1" collapsed="1">
      <c r="A234" s="174" t="s">
        <v>1066</v>
      </c>
      <c r="B234" s="174" t="s">
        <v>691</v>
      </c>
      <c r="C234" s="174" t="s">
        <v>692</v>
      </c>
      <c r="D234" s="175" t="s">
        <v>1067</v>
      </c>
      <c r="E234" s="176" t="s">
        <v>1068</v>
      </c>
      <c r="F234" s="174" t="s">
        <v>675</v>
      </c>
      <c r="G234" s="177">
        <v>415.568</v>
      </c>
      <c r="H234" s="178"/>
      <c r="I234" s="178">
        <f>ROUND(G234*H234,2)</f>
        <v>0</v>
      </c>
      <c r="J234" s="179">
        <v>0.0028</v>
      </c>
      <c r="K234" s="177">
        <f>G234*J234</f>
        <v>1.1635904</v>
      </c>
      <c r="L234" s="179">
        <v>0</v>
      </c>
      <c r="M234" s="177">
        <f>G234*L234</f>
        <v>0</v>
      </c>
      <c r="N234" s="180">
        <v>15</v>
      </c>
      <c r="O234" s="181">
        <v>32</v>
      </c>
      <c r="P234" s="182" t="s">
        <v>676</v>
      </c>
    </row>
    <row r="235" spans="4:19" s="14" customFormat="1" ht="15.75" customHeight="1" hidden="1" outlineLevel="2">
      <c r="D235" s="171"/>
      <c r="E235" s="172" t="s">
        <v>1065</v>
      </c>
      <c r="G235" s="173">
        <v>407.42</v>
      </c>
      <c r="P235" s="171" t="s">
        <v>676</v>
      </c>
      <c r="Q235" s="171" t="s">
        <v>676</v>
      </c>
      <c r="R235" s="171" t="s">
        <v>678</v>
      </c>
      <c r="S235" s="171" t="s">
        <v>671</v>
      </c>
    </row>
    <row r="236" spans="1:16" s="14" customFormat="1" ht="24" customHeight="1" outlineLevel="1" collapsed="1">
      <c r="A236" s="163" t="s">
        <v>1069</v>
      </c>
      <c r="B236" s="163" t="s">
        <v>672</v>
      </c>
      <c r="C236" s="163" t="s">
        <v>1018</v>
      </c>
      <c r="D236" s="164" t="s">
        <v>1063</v>
      </c>
      <c r="E236" s="165" t="s">
        <v>1064</v>
      </c>
      <c r="F236" s="163" t="s">
        <v>675</v>
      </c>
      <c r="G236" s="166">
        <v>98.703</v>
      </c>
      <c r="H236" s="167"/>
      <c r="I236" s="167">
        <f>ROUND(G236*H236,2)</f>
        <v>0</v>
      </c>
      <c r="J236" s="168">
        <v>0</v>
      </c>
      <c r="K236" s="166">
        <f>G236*J236</f>
        <v>0</v>
      </c>
      <c r="L236" s="168">
        <v>0</v>
      </c>
      <c r="M236" s="166">
        <f>G236*L236</f>
        <v>0</v>
      </c>
      <c r="N236" s="169">
        <v>15</v>
      </c>
      <c r="O236" s="170">
        <v>16</v>
      </c>
      <c r="P236" s="14" t="s">
        <v>676</v>
      </c>
    </row>
    <row r="237" spans="4:19" s="14" customFormat="1" ht="15.75" customHeight="1" hidden="1" outlineLevel="2">
      <c r="D237" s="183"/>
      <c r="E237" s="184" t="s">
        <v>1070</v>
      </c>
      <c r="G237" s="185"/>
      <c r="P237" s="183" t="s">
        <v>676</v>
      </c>
      <c r="Q237" s="183" t="s">
        <v>671</v>
      </c>
      <c r="R237" s="183" t="s">
        <v>678</v>
      </c>
      <c r="S237" s="183" t="s">
        <v>668</v>
      </c>
    </row>
    <row r="238" spans="4:19" s="14" customFormat="1" ht="15.75" customHeight="1" hidden="1" outlineLevel="2">
      <c r="D238" s="171"/>
      <c r="E238" s="172" t="s">
        <v>1071</v>
      </c>
      <c r="G238" s="173">
        <v>50.14</v>
      </c>
      <c r="P238" s="171" t="s">
        <v>676</v>
      </c>
      <c r="Q238" s="171" t="s">
        <v>676</v>
      </c>
      <c r="R238" s="171" t="s">
        <v>678</v>
      </c>
      <c r="S238" s="171" t="s">
        <v>668</v>
      </c>
    </row>
    <row r="239" spans="4:19" s="14" customFormat="1" ht="15.75" customHeight="1" hidden="1" outlineLevel="2">
      <c r="D239" s="171"/>
      <c r="E239" s="172" t="s">
        <v>1072</v>
      </c>
      <c r="G239" s="173">
        <v>48.563</v>
      </c>
      <c r="P239" s="171" t="s">
        <v>676</v>
      </c>
      <c r="Q239" s="171" t="s">
        <v>676</v>
      </c>
      <c r="R239" s="171" t="s">
        <v>678</v>
      </c>
      <c r="S239" s="171" t="s">
        <v>668</v>
      </c>
    </row>
    <row r="240" spans="1:16" s="14" customFormat="1" ht="13.5" customHeight="1" outlineLevel="1" collapsed="1">
      <c r="A240" s="174" t="s">
        <v>1073</v>
      </c>
      <c r="B240" s="174" t="s">
        <v>691</v>
      </c>
      <c r="C240" s="174" t="s">
        <v>692</v>
      </c>
      <c r="D240" s="175" t="s">
        <v>1067</v>
      </c>
      <c r="E240" s="176" t="s">
        <v>1068</v>
      </c>
      <c r="F240" s="174" t="s">
        <v>675</v>
      </c>
      <c r="G240" s="177">
        <v>100.677</v>
      </c>
      <c r="H240" s="178"/>
      <c r="I240" s="178">
        <f>ROUND(G240*H240,2)</f>
        <v>0</v>
      </c>
      <c r="J240" s="179">
        <v>0.0028</v>
      </c>
      <c r="K240" s="177">
        <f>G240*J240</f>
        <v>0.2818956</v>
      </c>
      <c r="L240" s="179">
        <v>0</v>
      </c>
      <c r="M240" s="177">
        <f>G240*L240</f>
        <v>0</v>
      </c>
      <c r="N240" s="180">
        <v>15</v>
      </c>
      <c r="O240" s="181">
        <v>32</v>
      </c>
      <c r="P240" s="182" t="s">
        <v>676</v>
      </c>
    </row>
    <row r="241" spans="1:16" s="14" customFormat="1" ht="13.5" customHeight="1" outlineLevel="1">
      <c r="A241" s="163" t="s">
        <v>952</v>
      </c>
      <c r="B241" s="163" t="s">
        <v>672</v>
      </c>
      <c r="C241" s="163" t="s">
        <v>1018</v>
      </c>
      <c r="D241" s="164" t="s">
        <v>1074</v>
      </c>
      <c r="E241" s="165" t="s">
        <v>1075</v>
      </c>
      <c r="F241" s="163" t="s">
        <v>608</v>
      </c>
      <c r="G241" s="166">
        <f>SUBTOTAL(9,I203:I240)/100</f>
        <v>0</v>
      </c>
      <c r="H241" s="167"/>
      <c r="I241" s="167">
        <f>ROUND(G241*H241,2)</f>
        <v>0</v>
      </c>
      <c r="J241" s="168">
        <v>0</v>
      </c>
      <c r="K241" s="166">
        <f>G241*J241</f>
        <v>0</v>
      </c>
      <c r="L241" s="168">
        <v>0</v>
      </c>
      <c r="M241" s="166">
        <f>G241*L241</f>
        <v>0</v>
      </c>
      <c r="N241" s="169">
        <v>15</v>
      </c>
      <c r="O241" s="170">
        <v>16</v>
      </c>
      <c r="P241" s="14" t="s">
        <v>676</v>
      </c>
    </row>
    <row r="242" spans="2:16" s="132" customFormat="1" ht="12.75" customHeight="1">
      <c r="B242" s="137" t="s">
        <v>625</v>
      </c>
      <c r="D242" s="138" t="s">
        <v>1076</v>
      </c>
      <c r="E242" s="138" t="s">
        <v>1077</v>
      </c>
      <c r="I242" s="139">
        <f>SUM(I243:I244)</f>
        <v>0</v>
      </c>
      <c r="K242" s="140">
        <f>SUM(K243:K244)</f>
        <v>0.01438</v>
      </c>
      <c r="M242" s="140">
        <f>SUM(M243:M244)</f>
        <v>0</v>
      </c>
      <c r="P242" s="138" t="s">
        <v>671</v>
      </c>
    </row>
    <row r="243" spans="1:16" s="14" customFormat="1" ht="13.5" customHeight="1" outlineLevel="1">
      <c r="A243" s="163" t="s">
        <v>1078</v>
      </c>
      <c r="B243" s="163" t="s">
        <v>672</v>
      </c>
      <c r="C243" s="163" t="s">
        <v>1076</v>
      </c>
      <c r="D243" s="164" t="s">
        <v>1079</v>
      </c>
      <c r="E243" s="165" t="s">
        <v>1080</v>
      </c>
      <c r="F243" s="163" t="s">
        <v>710</v>
      </c>
      <c r="G243" s="166">
        <v>1</v>
      </c>
      <c r="H243" s="167">
        <f>'Zařizovací předměty'!F40+Kanalizace!F36+Vodovod!F50</f>
        <v>0</v>
      </c>
      <c r="I243" s="167">
        <f>ROUND(G243*H243,2)</f>
        <v>0</v>
      </c>
      <c r="J243" s="168">
        <v>0.01438</v>
      </c>
      <c r="K243" s="166">
        <f>G243*J243</f>
        <v>0.01438</v>
      </c>
      <c r="L243" s="168">
        <v>0</v>
      </c>
      <c r="M243" s="166">
        <f>G243*L243</f>
        <v>0</v>
      </c>
      <c r="N243" s="169">
        <v>15</v>
      </c>
      <c r="O243" s="170">
        <v>16</v>
      </c>
      <c r="P243" s="14" t="s">
        <v>676</v>
      </c>
    </row>
    <row r="244" spans="1:16" s="14" customFormat="1" ht="13.5" customHeight="1" outlineLevel="1">
      <c r="A244" s="163" t="s">
        <v>1081</v>
      </c>
      <c r="B244" s="163" t="s">
        <v>672</v>
      </c>
      <c r="C244" s="163" t="s">
        <v>1076</v>
      </c>
      <c r="D244" s="164" t="s">
        <v>1082</v>
      </c>
      <c r="E244" s="165" t="s">
        <v>1083</v>
      </c>
      <c r="F244" s="163" t="s">
        <v>608</v>
      </c>
      <c r="G244" s="166">
        <f>H243/100</f>
        <v>0</v>
      </c>
      <c r="H244" s="167"/>
      <c r="I244" s="167">
        <f>ROUND(G244*H244,2)</f>
        <v>0</v>
      </c>
      <c r="J244" s="168">
        <v>0.01384</v>
      </c>
      <c r="K244" s="166">
        <f>G244*J244</f>
        <v>0</v>
      </c>
      <c r="L244" s="168">
        <v>0</v>
      </c>
      <c r="M244" s="166">
        <f>G244*L244</f>
        <v>0</v>
      </c>
      <c r="N244" s="169">
        <v>15</v>
      </c>
      <c r="O244" s="170">
        <v>16</v>
      </c>
      <c r="P244" s="14" t="s">
        <v>676</v>
      </c>
    </row>
    <row r="245" spans="2:16" s="132" customFormat="1" ht="12.75" customHeight="1">
      <c r="B245" s="137" t="s">
        <v>625</v>
      </c>
      <c r="D245" s="138" t="s">
        <v>1084</v>
      </c>
      <c r="E245" s="138" t="s">
        <v>1085</v>
      </c>
      <c r="I245" s="139">
        <f>SUM(I246:I247)</f>
        <v>0</v>
      </c>
      <c r="K245" s="140">
        <f>SUM(K246:K247)</f>
        <v>0.00147</v>
      </c>
      <c r="M245" s="140">
        <f>SUM(M246:M247)</f>
        <v>0</v>
      </c>
      <c r="P245" s="138" t="s">
        <v>671</v>
      </c>
    </row>
    <row r="246" spans="1:16" s="14" customFormat="1" ht="13.5" customHeight="1" outlineLevel="1">
      <c r="A246" s="163" t="s">
        <v>1086</v>
      </c>
      <c r="B246" s="163" t="s">
        <v>672</v>
      </c>
      <c r="C246" s="163" t="s">
        <v>1076</v>
      </c>
      <c r="D246" s="164" t="s">
        <v>1087</v>
      </c>
      <c r="E246" s="165" t="s">
        <v>1088</v>
      </c>
      <c r="F246" s="163" t="s">
        <v>710</v>
      </c>
      <c r="G246" s="166">
        <v>1</v>
      </c>
      <c r="H246" s="167">
        <f>Plynovod!F27</f>
        <v>0</v>
      </c>
      <c r="I246" s="167">
        <f>ROUND(G246*H246,2)</f>
        <v>0</v>
      </c>
      <c r="J246" s="168">
        <v>0.00147</v>
      </c>
      <c r="K246" s="166">
        <f>G246*J246</f>
        <v>0.00147</v>
      </c>
      <c r="L246" s="168">
        <v>0</v>
      </c>
      <c r="M246" s="166">
        <f>G246*L246</f>
        <v>0</v>
      </c>
      <c r="N246" s="169">
        <v>15</v>
      </c>
      <c r="O246" s="170">
        <v>16</v>
      </c>
      <c r="P246" s="14" t="s">
        <v>676</v>
      </c>
    </row>
    <row r="247" spans="1:16" s="14" customFormat="1" ht="13.5" customHeight="1" outlineLevel="1">
      <c r="A247" s="163" t="s">
        <v>1089</v>
      </c>
      <c r="B247" s="163" t="s">
        <v>672</v>
      </c>
      <c r="C247" s="163" t="s">
        <v>1076</v>
      </c>
      <c r="D247" s="164" t="s">
        <v>1090</v>
      </c>
      <c r="E247" s="165" t="s">
        <v>1083</v>
      </c>
      <c r="F247" s="163" t="s">
        <v>608</v>
      </c>
      <c r="G247" s="166">
        <f>H246/100</f>
        <v>0</v>
      </c>
      <c r="H247" s="167"/>
      <c r="I247" s="167">
        <f>ROUND(G247*H247,2)</f>
        <v>0</v>
      </c>
      <c r="J247" s="168">
        <v>0.00185</v>
      </c>
      <c r="K247" s="166">
        <f>G247*J247</f>
        <v>0</v>
      </c>
      <c r="L247" s="168">
        <v>0</v>
      </c>
      <c r="M247" s="166">
        <f>G247*L247</f>
        <v>0</v>
      </c>
      <c r="N247" s="169">
        <v>15</v>
      </c>
      <c r="O247" s="170">
        <v>16</v>
      </c>
      <c r="P247" s="14" t="s">
        <v>676</v>
      </c>
    </row>
    <row r="248" spans="2:16" s="132" customFormat="1" ht="12.75" customHeight="1">
      <c r="B248" s="137" t="s">
        <v>625</v>
      </c>
      <c r="D248" s="138" t="s">
        <v>1091</v>
      </c>
      <c r="E248" s="138" t="s">
        <v>1092</v>
      </c>
      <c r="I248" s="139">
        <f>SUM(I249:I250)</f>
        <v>0</v>
      </c>
      <c r="K248" s="140">
        <f>SUM(K249:K250)</f>
        <v>0.01017</v>
      </c>
      <c r="M248" s="140">
        <f>SUM(M249:M250)</f>
        <v>0</v>
      </c>
      <c r="P248" s="138" t="s">
        <v>671</v>
      </c>
    </row>
    <row r="249" spans="1:16" s="14" customFormat="1" ht="13.5" customHeight="1" outlineLevel="1">
      <c r="A249" s="163" t="s">
        <v>1093</v>
      </c>
      <c r="B249" s="163" t="s">
        <v>672</v>
      </c>
      <c r="C249" s="163" t="s">
        <v>1091</v>
      </c>
      <c r="D249" s="164" t="s">
        <v>1094</v>
      </c>
      <c r="E249" s="165" t="s">
        <v>1095</v>
      </c>
      <c r="F249" s="163" t="s">
        <v>710</v>
      </c>
      <c r="G249" s="166">
        <v>1</v>
      </c>
      <c r="H249" s="167">
        <f>ÚT!F34</f>
        <v>0</v>
      </c>
      <c r="I249" s="167">
        <f>ROUND(G249*H249,2)</f>
        <v>0</v>
      </c>
      <c r="J249" s="168">
        <v>0.01017</v>
      </c>
      <c r="K249" s="166">
        <f>G249*J249</f>
        <v>0.01017</v>
      </c>
      <c r="L249" s="168">
        <v>0</v>
      </c>
      <c r="M249" s="166">
        <f>G249*L249</f>
        <v>0</v>
      </c>
      <c r="N249" s="169">
        <v>15</v>
      </c>
      <c r="O249" s="170">
        <v>16</v>
      </c>
      <c r="P249" s="14" t="s">
        <v>676</v>
      </c>
    </row>
    <row r="250" spans="1:16" s="14" customFormat="1" ht="13.5" customHeight="1" outlineLevel="1">
      <c r="A250" s="163" t="s">
        <v>1096</v>
      </c>
      <c r="B250" s="163" t="s">
        <v>672</v>
      </c>
      <c r="C250" s="163" t="s">
        <v>1091</v>
      </c>
      <c r="D250" s="164" t="s">
        <v>1097</v>
      </c>
      <c r="E250" s="165" t="s">
        <v>1083</v>
      </c>
      <c r="F250" s="163" t="s">
        <v>608</v>
      </c>
      <c r="G250" s="166">
        <f>H249/100</f>
        <v>0</v>
      </c>
      <c r="H250" s="167"/>
      <c r="I250" s="167">
        <f>ROUND(G250*H250,2)</f>
        <v>0</v>
      </c>
      <c r="J250" s="168">
        <v>0.01017</v>
      </c>
      <c r="K250" s="166">
        <f>G250*J250</f>
        <v>0</v>
      </c>
      <c r="L250" s="168">
        <v>0</v>
      </c>
      <c r="M250" s="166">
        <f>G250*L250</f>
        <v>0</v>
      </c>
      <c r="N250" s="169">
        <v>15</v>
      </c>
      <c r="O250" s="170">
        <v>16</v>
      </c>
      <c r="P250" s="14" t="s">
        <v>676</v>
      </c>
    </row>
    <row r="251" spans="2:16" s="132" customFormat="1" ht="12.75" customHeight="1">
      <c r="B251" s="137" t="s">
        <v>625</v>
      </c>
      <c r="D251" s="138" t="s">
        <v>1098</v>
      </c>
      <c r="E251" s="138" t="s">
        <v>1099</v>
      </c>
      <c r="I251" s="139">
        <f>I252</f>
        <v>0</v>
      </c>
      <c r="K251" s="140">
        <f>K252</f>
        <v>0</v>
      </c>
      <c r="M251" s="140">
        <f>M252</f>
        <v>0</v>
      </c>
      <c r="P251" s="138" t="s">
        <v>671</v>
      </c>
    </row>
    <row r="252" spans="1:16" s="14" customFormat="1" ht="13.5" customHeight="1" outlineLevel="1">
      <c r="A252" s="163" t="s">
        <v>1100</v>
      </c>
      <c r="B252" s="163" t="s">
        <v>672</v>
      </c>
      <c r="C252" s="163" t="s">
        <v>1098</v>
      </c>
      <c r="D252" s="164" t="s">
        <v>1101</v>
      </c>
      <c r="E252" s="165" t="s">
        <v>1102</v>
      </c>
      <c r="F252" s="163" t="s">
        <v>710</v>
      </c>
      <c r="G252" s="166">
        <v>1</v>
      </c>
      <c r="H252" s="167">
        <f>elektro!F120</f>
        <v>0</v>
      </c>
      <c r="I252" s="167">
        <f>ROUND(G252*H252,2)</f>
        <v>0</v>
      </c>
      <c r="J252" s="168">
        <v>0</v>
      </c>
      <c r="K252" s="166">
        <f>G252*J252</f>
        <v>0</v>
      </c>
      <c r="L252" s="168">
        <v>0</v>
      </c>
      <c r="M252" s="166">
        <f>G252*L252</f>
        <v>0</v>
      </c>
      <c r="N252" s="169">
        <v>15</v>
      </c>
      <c r="O252" s="170">
        <v>16</v>
      </c>
      <c r="P252" s="14" t="s">
        <v>676</v>
      </c>
    </row>
    <row r="253" spans="2:16" s="132" customFormat="1" ht="12.75" customHeight="1">
      <c r="B253" s="137" t="s">
        <v>625</v>
      </c>
      <c r="D253" s="138" t="s">
        <v>1103</v>
      </c>
      <c r="E253" s="138" t="s">
        <v>1104</v>
      </c>
      <c r="I253" s="139">
        <f>SUM(I254:I264)</f>
        <v>0</v>
      </c>
      <c r="K253" s="140">
        <f>SUM(K254:K264)</f>
        <v>0.0899584</v>
      </c>
      <c r="M253" s="140">
        <f>SUM(M254:M264)</f>
        <v>0</v>
      </c>
      <c r="P253" s="138" t="s">
        <v>671</v>
      </c>
    </row>
    <row r="254" spans="1:16" s="14" customFormat="1" ht="24" customHeight="1" outlineLevel="1" collapsed="1">
      <c r="A254" s="163" t="s">
        <v>1105</v>
      </c>
      <c r="B254" s="163" t="s">
        <v>672</v>
      </c>
      <c r="C254" s="163" t="s">
        <v>1018</v>
      </c>
      <c r="D254" s="164" t="s">
        <v>1106</v>
      </c>
      <c r="E254" s="165" t="s">
        <v>1107</v>
      </c>
      <c r="F254" s="163" t="s">
        <v>675</v>
      </c>
      <c r="G254" s="166">
        <v>7.034</v>
      </c>
      <c r="H254" s="167"/>
      <c r="I254" s="167">
        <f>ROUND(G254*H254,2)</f>
        <v>0</v>
      </c>
      <c r="J254" s="168">
        <v>0.0001</v>
      </c>
      <c r="K254" s="166">
        <f>G254*J254</f>
        <v>0.0007034</v>
      </c>
      <c r="L254" s="168">
        <v>0</v>
      </c>
      <c r="M254" s="166">
        <f>G254*L254</f>
        <v>0</v>
      </c>
      <c r="N254" s="169">
        <v>15</v>
      </c>
      <c r="O254" s="170">
        <v>16</v>
      </c>
      <c r="P254" s="14" t="s">
        <v>676</v>
      </c>
    </row>
    <row r="255" spans="4:19" s="14" customFormat="1" ht="15.75" customHeight="1" hidden="1" outlineLevel="2">
      <c r="D255" s="171"/>
      <c r="E255" s="172" t="s">
        <v>1108</v>
      </c>
      <c r="G255" s="173">
        <v>7.034</v>
      </c>
      <c r="P255" s="171" t="s">
        <v>676</v>
      </c>
      <c r="Q255" s="171" t="s">
        <v>676</v>
      </c>
      <c r="R255" s="171" t="s">
        <v>678</v>
      </c>
      <c r="S255" s="171" t="s">
        <v>668</v>
      </c>
    </row>
    <row r="256" spans="1:16" s="14" customFormat="1" ht="13.5" customHeight="1" outlineLevel="1" collapsed="1">
      <c r="A256" s="174" t="s">
        <v>1109</v>
      </c>
      <c r="B256" s="174" t="s">
        <v>691</v>
      </c>
      <c r="C256" s="174" t="s">
        <v>692</v>
      </c>
      <c r="D256" s="175" t="s">
        <v>1110</v>
      </c>
      <c r="E256" s="176" t="s">
        <v>1111</v>
      </c>
      <c r="F256" s="174" t="s">
        <v>675</v>
      </c>
      <c r="G256" s="177">
        <v>7.175</v>
      </c>
      <c r="H256" s="178"/>
      <c r="I256" s="178">
        <f aca="true" t="shared" si="0" ref="I256:I264">ROUND(G256*H256,2)</f>
        <v>0</v>
      </c>
      <c r="J256" s="179">
        <v>0.0026</v>
      </c>
      <c r="K256" s="177">
        <f aca="true" t="shared" si="1" ref="K256:K264">G256*J256</f>
        <v>0.018654999999999998</v>
      </c>
      <c r="L256" s="179">
        <v>0</v>
      </c>
      <c r="M256" s="177">
        <f aca="true" t="shared" si="2" ref="M256:M264">G256*L256</f>
        <v>0</v>
      </c>
      <c r="N256" s="180">
        <v>15</v>
      </c>
      <c r="O256" s="181">
        <v>32</v>
      </c>
      <c r="P256" s="182" t="s">
        <v>676</v>
      </c>
    </row>
    <row r="257" spans="1:16" s="14" customFormat="1" ht="13.5" customHeight="1" outlineLevel="1">
      <c r="A257" s="163" t="s">
        <v>1112</v>
      </c>
      <c r="B257" s="163" t="s">
        <v>672</v>
      </c>
      <c r="C257" s="163" t="s">
        <v>1103</v>
      </c>
      <c r="D257" s="164" t="s">
        <v>1113</v>
      </c>
      <c r="E257" s="165" t="s">
        <v>1114</v>
      </c>
      <c r="F257" s="163" t="s">
        <v>686</v>
      </c>
      <c r="G257" s="166">
        <v>2</v>
      </c>
      <c r="H257" s="167"/>
      <c r="I257" s="167">
        <f t="shared" si="0"/>
        <v>0</v>
      </c>
      <c r="J257" s="168">
        <v>0</v>
      </c>
      <c r="K257" s="166">
        <f t="shared" si="1"/>
        <v>0</v>
      </c>
      <c r="L257" s="168">
        <v>0</v>
      </c>
      <c r="M257" s="166">
        <f t="shared" si="2"/>
        <v>0</v>
      </c>
      <c r="N257" s="169">
        <v>15</v>
      </c>
      <c r="O257" s="170">
        <v>16</v>
      </c>
      <c r="P257" s="14" t="s">
        <v>676</v>
      </c>
    </row>
    <row r="258" spans="1:16" s="14" customFormat="1" ht="13.5" customHeight="1" outlineLevel="1">
      <c r="A258" s="174" t="s">
        <v>1115</v>
      </c>
      <c r="B258" s="174" t="s">
        <v>691</v>
      </c>
      <c r="C258" s="174" t="s">
        <v>692</v>
      </c>
      <c r="D258" s="175" t="s">
        <v>1116</v>
      </c>
      <c r="E258" s="176" t="s">
        <v>1117</v>
      </c>
      <c r="F258" s="174" t="s">
        <v>686</v>
      </c>
      <c r="G258" s="177">
        <v>2</v>
      </c>
      <c r="H258" s="178"/>
      <c r="I258" s="178">
        <f t="shared" si="0"/>
        <v>0</v>
      </c>
      <c r="J258" s="179">
        <v>0.012</v>
      </c>
      <c r="K258" s="177">
        <f t="shared" si="1"/>
        <v>0.024</v>
      </c>
      <c r="L258" s="179">
        <v>0</v>
      </c>
      <c r="M258" s="177">
        <f t="shared" si="2"/>
        <v>0</v>
      </c>
      <c r="N258" s="180">
        <v>15</v>
      </c>
      <c r="O258" s="181">
        <v>32</v>
      </c>
      <c r="P258" s="182" t="s">
        <v>676</v>
      </c>
    </row>
    <row r="259" spans="1:16" s="14" customFormat="1" ht="13.5" customHeight="1" outlineLevel="1">
      <c r="A259" s="163" t="s">
        <v>1118</v>
      </c>
      <c r="B259" s="163" t="s">
        <v>672</v>
      </c>
      <c r="C259" s="163" t="s">
        <v>1103</v>
      </c>
      <c r="D259" s="164" t="s">
        <v>1119</v>
      </c>
      <c r="E259" s="165" t="s">
        <v>1120</v>
      </c>
      <c r="F259" s="163" t="s">
        <v>686</v>
      </c>
      <c r="G259" s="166">
        <v>2</v>
      </c>
      <c r="H259" s="167"/>
      <c r="I259" s="167">
        <f t="shared" si="0"/>
        <v>0</v>
      </c>
      <c r="J259" s="168">
        <v>0</v>
      </c>
      <c r="K259" s="166">
        <f t="shared" si="1"/>
        <v>0</v>
      </c>
      <c r="L259" s="168">
        <v>0</v>
      </c>
      <c r="M259" s="166">
        <f t="shared" si="2"/>
        <v>0</v>
      </c>
      <c r="N259" s="169">
        <v>15</v>
      </c>
      <c r="O259" s="170">
        <v>16</v>
      </c>
      <c r="P259" s="14" t="s">
        <v>676</v>
      </c>
    </row>
    <row r="260" spans="1:16" s="14" customFormat="1" ht="13.5" customHeight="1" outlineLevel="1">
      <c r="A260" s="174" t="s">
        <v>1121</v>
      </c>
      <c r="B260" s="174" t="s">
        <v>691</v>
      </c>
      <c r="C260" s="174" t="s">
        <v>692</v>
      </c>
      <c r="D260" s="175" t="s">
        <v>1122</v>
      </c>
      <c r="E260" s="176" t="s">
        <v>1123</v>
      </c>
      <c r="F260" s="174" t="s">
        <v>686</v>
      </c>
      <c r="G260" s="177">
        <v>2</v>
      </c>
      <c r="H260" s="178"/>
      <c r="I260" s="178">
        <f t="shared" si="0"/>
        <v>0</v>
      </c>
      <c r="J260" s="179">
        <v>0.0008</v>
      </c>
      <c r="K260" s="177">
        <f t="shared" si="1"/>
        <v>0.0016</v>
      </c>
      <c r="L260" s="179">
        <v>0</v>
      </c>
      <c r="M260" s="177">
        <f t="shared" si="2"/>
        <v>0</v>
      </c>
      <c r="N260" s="180">
        <v>15</v>
      </c>
      <c r="O260" s="181">
        <v>32</v>
      </c>
      <c r="P260" s="182" t="s">
        <v>676</v>
      </c>
    </row>
    <row r="261" spans="1:16" s="14" customFormat="1" ht="13.5" customHeight="1" outlineLevel="1">
      <c r="A261" s="174" t="s">
        <v>1124</v>
      </c>
      <c r="B261" s="174" t="s">
        <v>691</v>
      </c>
      <c r="C261" s="174" t="s">
        <v>692</v>
      </c>
      <c r="D261" s="175" t="s">
        <v>1125</v>
      </c>
      <c r="E261" s="176" t="s">
        <v>1126</v>
      </c>
      <c r="F261" s="174" t="s">
        <v>686</v>
      </c>
      <c r="G261" s="177">
        <v>1</v>
      </c>
      <c r="H261" s="178"/>
      <c r="I261" s="178">
        <f t="shared" si="0"/>
        <v>0</v>
      </c>
      <c r="J261" s="179">
        <v>0.0012</v>
      </c>
      <c r="K261" s="177">
        <f t="shared" si="1"/>
        <v>0.0012</v>
      </c>
      <c r="L261" s="179">
        <v>0</v>
      </c>
      <c r="M261" s="177">
        <f t="shared" si="2"/>
        <v>0</v>
      </c>
      <c r="N261" s="180">
        <v>15</v>
      </c>
      <c r="O261" s="181">
        <v>32</v>
      </c>
      <c r="P261" s="182" t="s">
        <v>676</v>
      </c>
    </row>
    <row r="262" spans="1:16" s="14" customFormat="1" ht="13.5" customHeight="1" outlineLevel="1">
      <c r="A262" s="163" t="s">
        <v>1127</v>
      </c>
      <c r="B262" s="163" t="s">
        <v>672</v>
      </c>
      <c r="C262" s="163" t="s">
        <v>1103</v>
      </c>
      <c r="D262" s="164" t="s">
        <v>1128</v>
      </c>
      <c r="E262" s="165" t="s">
        <v>1129</v>
      </c>
      <c r="F262" s="163" t="s">
        <v>705</v>
      </c>
      <c r="G262" s="166">
        <v>14</v>
      </c>
      <c r="H262" s="167"/>
      <c r="I262" s="167">
        <f t="shared" si="0"/>
        <v>0</v>
      </c>
      <c r="J262" s="168">
        <v>0</v>
      </c>
      <c r="K262" s="166">
        <f t="shared" si="1"/>
        <v>0</v>
      </c>
      <c r="L262" s="168">
        <v>0</v>
      </c>
      <c r="M262" s="166">
        <f t="shared" si="2"/>
        <v>0</v>
      </c>
      <c r="N262" s="169">
        <v>15</v>
      </c>
      <c r="O262" s="170">
        <v>16</v>
      </c>
      <c r="P262" s="14" t="s">
        <v>676</v>
      </c>
    </row>
    <row r="263" spans="1:16" s="14" customFormat="1" ht="13.5" customHeight="1" outlineLevel="1">
      <c r="A263" s="174" t="s">
        <v>1130</v>
      </c>
      <c r="B263" s="174" t="s">
        <v>691</v>
      </c>
      <c r="C263" s="174" t="s">
        <v>692</v>
      </c>
      <c r="D263" s="175" t="s">
        <v>1131</v>
      </c>
      <c r="E263" s="176" t="s">
        <v>1132</v>
      </c>
      <c r="F263" s="174" t="s">
        <v>686</v>
      </c>
      <c r="G263" s="177">
        <v>3</v>
      </c>
      <c r="H263" s="178"/>
      <c r="I263" s="178">
        <f t="shared" si="0"/>
        <v>0</v>
      </c>
      <c r="J263" s="179">
        <v>0.0146</v>
      </c>
      <c r="K263" s="177">
        <f t="shared" si="1"/>
        <v>0.0438</v>
      </c>
      <c r="L263" s="179">
        <v>0</v>
      </c>
      <c r="M263" s="177">
        <f t="shared" si="2"/>
        <v>0</v>
      </c>
      <c r="N263" s="180">
        <v>15</v>
      </c>
      <c r="O263" s="181">
        <v>32</v>
      </c>
      <c r="P263" s="182" t="s">
        <v>676</v>
      </c>
    </row>
    <row r="264" spans="1:16" s="14" customFormat="1" ht="13.5" customHeight="1" outlineLevel="1">
      <c r="A264" s="163" t="s">
        <v>1133</v>
      </c>
      <c r="B264" s="163" t="s">
        <v>672</v>
      </c>
      <c r="C264" s="163" t="s">
        <v>1103</v>
      </c>
      <c r="D264" s="164" t="s">
        <v>1134</v>
      </c>
      <c r="E264" s="165" t="s">
        <v>1135</v>
      </c>
      <c r="F264" s="163" t="s">
        <v>608</v>
      </c>
      <c r="G264" s="166">
        <f>SUBTOTAL(9,I254:I263)/100</f>
        <v>0</v>
      </c>
      <c r="H264" s="167"/>
      <c r="I264" s="167">
        <f t="shared" si="0"/>
        <v>0</v>
      </c>
      <c r="J264" s="168">
        <v>0</v>
      </c>
      <c r="K264" s="166">
        <f t="shared" si="1"/>
        <v>0</v>
      </c>
      <c r="L264" s="168">
        <v>0</v>
      </c>
      <c r="M264" s="166">
        <f t="shared" si="2"/>
        <v>0</v>
      </c>
      <c r="N264" s="169">
        <v>15</v>
      </c>
      <c r="O264" s="170">
        <v>16</v>
      </c>
      <c r="P264" s="14" t="s">
        <v>676</v>
      </c>
    </row>
    <row r="265" spans="2:16" s="132" customFormat="1" ht="12.75" customHeight="1">
      <c r="B265" s="137" t="s">
        <v>625</v>
      </c>
      <c r="D265" s="138" t="s">
        <v>1136</v>
      </c>
      <c r="E265" s="138" t="s">
        <v>1137</v>
      </c>
      <c r="I265" s="139">
        <f>SUM(I266:I336)</f>
        <v>0</v>
      </c>
      <c r="K265" s="140">
        <f>SUM(K266:K336)</f>
        <v>12.7269308</v>
      </c>
      <c r="M265" s="140">
        <f>SUM(M266:M336)</f>
        <v>10.619492000000001</v>
      </c>
      <c r="P265" s="138" t="s">
        <v>671</v>
      </c>
    </row>
    <row r="266" spans="1:16" s="14" customFormat="1" ht="13.5" customHeight="1" outlineLevel="1" collapsed="1">
      <c r="A266" s="163" t="s">
        <v>1138</v>
      </c>
      <c r="B266" s="163" t="s">
        <v>672</v>
      </c>
      <c r="C266" s="163" t="s">
        <v>1136</v>
      </c>
      <c r="D266" s="164" t="s">
        <v>1139</v>
      </c>
      <c r="E266" s="165" t="s">
        <v>1140</v>
      </c>
      <c r="F266" s="163" t="s">
        <v>675</v>
      </c>
      <c r="G266" s="166">
        <v>19.488</v>
      </c>
      <c r="H266" s="167"/>
      <c r="I266" s="167">
        <f>ROUND(G266*H266,2)</f>
        <v>0</v>
      </c>
      <c r="J266" s="168">
        <v>0</v>
      </c>
      <c r="K266" s="166">
        <f>G266*J266</f>
        <v>0</v>
      </c>
      <c r="L266" s="168">
        <v>0</v>
      </c>
      <c r="M266" s="166">
        <f>G266*L266</f>
        <v>0</v>
      </c>
      <c r="N266" s="169">
        <v>15</v>
      </c>
      <c r="O266" s="170">
        <v>16</v>
      </c>
      <c r="P266" s="14" t="s">
        <v>676</v>
      </c>
    </row>
    <row r="267" spans="4:19" s="14" customFormat="1" ht="15.75" customHeight="1" hidden="1" outlineLevel="2">
      <c r="D267" s="171"/>
      <c r="E267" s="172" t="s">
        <v>1141</v>
      </c>
      <c r="G267" s="173">
        <v>6.72</v>
      </c>
      <c r="P267" s="171" t="s">
        <v>676</v>
      </c>
      <c r="Q267" s="171" t="s">
        <v>676</v>
      </c>
      <c r="R267" s="171" t="s">
        <v>678</v>
      </c>
      <c r="S267" s="171" t="s">
        <v>668</v>
      </c>
    </row>
    <row r="268" spans="4:19" s="14" customFormat="1" ht="15.75" customHeight="1" hidden="1" outlineLevel="2">
      <c r="D268" s="171"/>
      <c r="E268" s="172" t="s">
        <v>1142</v>
      </c>
      <c r="G268" s="173">
        <v>12.768</v>
      </c>
      <c r="P268" s="171" t="s">
        <v>676</v>
      </c>
      <c r="Q268" s="171" t="s">
        <v>676</v>
      </c>
      <c r="R268" s="171" t="s">
        <v>678</v>
      </c>
      <c r="S268" s="171" t="s">
        <v>668</v>
      </c>
    </row>
    <row r="269" spans="1:16" s="14" customFormat="1" ht="13.5" customHeight="1" outlineLevel="1" collapsed="1">
      <c r="A269" s="163" t="s">
        <v>1143</v>
      </c>
      <c r="B269" s="163" t="s">
        <v>672</v>
      </c>
      <c r="C269" s="163" t="s">
        <v>1136</v>
      </c>
      <c r="D269" s="164" t="s">
        <v>1144</v>
      </c>
      <c r="E269" s="165" t="s">
        <v>1145</v>
      </c>
      <c r="F269" s="163" t="s">
        <v>705</v>
      </c>
      <c r="G269" s="166">
        <v>17.7</v>
      </c>
      <c r="H269" s="167"/>
      <c r="I269" s="167">
        <f>ROUND(G269*H269,2)</f>
        <v>0</v>
      </c>
      <c r="J269" s="168">
        <v>0</v>
      </c>
      <c r="K269" s="166">
        <f>G269*J269</f>
        <v>0</v>
      </c>
      <c r="L269" s="168">
        <v>0.014</v>
      </c>
      <c r="M269" s="166">
        <f>G269*L269</f>
        <v>0.2478</v>
      </c>
      <c r="N269" s="169">
        <v>15</v>
      </c>
      <c r="O269" s="170">
        <v>16</v>
      </c>
      <c r="P269" s="14" t="s">
        <v>676</v>
      </c>
    </row>
    <row r="270" spans="4:19" s="14" customFormat="1" ht="15.75" customHeight="1" hidden="1" outlineLevel="2">
      <c r="D270" s="171"/>
      <c r="E270" s="172" t="s">
        <v>1146</v>
      </c>
      <c r="G270" s="173">
        <v>3</v>
      </c>
      <c r="P270" s="171" t="s">
        <v>676</v>
      </c>
      <c r="Q270" s="171" t="s">
        <v>676</v>
      </c>
      <c r="R270" s="171" t="s">
        <v>678</v>
      </c>
      <c r="S270" s="171" t="s">
        <v>668</v>
      </c>
    </row>
    <row r="271" spans="4:19" s="14" customFormat="1" ht="15.75" customHeight="1" hidden="1" outlineLevel="2">
      <c r="D271" s="171"/>
      <c r="E271" s="172" t="s">
        <v>1147</v>
      </c>
      <c r="G271" s="173">
        <v>14.7</v>
      </c>
      <c r="P271" s="171" t="s">
        <v>676</v>
      </c>
      <c r="Q271" s="171" t="s">
        <v>676</v>
      </c>
      <c r="R271" s="171" t="s">
        <v>678</v>
      </c>
      <c r="S271" s="171" t="s">
        <v>668</v>
      </c>
    </row>
    <row r="272" spans="1:16" s="14" customFormat="1" ht="13.5" customHeight="1" outlineLevel="1" collapsed="1">
      <c r="A272" s="163" t="s">
        <v>1148</v>
      </c>
      <c r="B272" s="163" t="s">
        <v>672</v>
      </c>
      <c r="C272" s="163" t="s">
        <v>1136</v>
      </c>
      <c r="D272" s="164" t="s">
        <v>1149</v>
      </c>
      <c r="E272" s="165" t="s">
        <v>1150</v>
      </c>
      <c r="F272" s="163" t="s">
        <v>705</v>
      </c>
      <c r="G272" s="166">
        <v>176.7</v>
      </c>
      <c r="H272" s="167"/>
      <c r="I272" s="167">
        <f>ROUND(G272*H272,2)</f>
        <v>0</v>
      </c>
      <c r="J272" s="168">
        <v>0</v>
      </c>
      <c r="K272" s="166">
        <f>G272*J272</f>
        <v>0</v>
      </c>
      <c r="L272" s="168">
        <v>0.032</v>
      </c>
      <c r="M272" s="166">
        <f>G272*L272</f>
        <v>5.6544</v>
      </c>
      <c r="N272" s="169">
        <v>15</v>
      </c>
      <c r="O272" s="170">
        <v>16</v>
      </c>
      <c r="P272" s="14" t="s">
        <v>676</v>
      </c>
    </row>
    <row r="273" spans="4:19" s="14" customFormat="1" ht="15.75" customHeight="1" hidden="1" outlineLevel="2">
      <c r="D273" s="171"/>
      <c r="E273" s="172" t="s">
        <v>1151</v>
      </c>
      <c r="G273" s="173">
        <v>64.1</v>
      </c>
      <c r="P273" s="171" t="s">
        <v>676</v>
      </c>
      <c r="Q273" s="171" t="s">
        <v>676</v>
      </c>
      <c r="R273" s="171" t="s">
        <v>678</v>
      </c>
      <c r="S273" s="171" t="s">
        <v>668</v>
      </c>
    </row>
    <row r="274" spans="4:19" s="14" customFormat="1" ht="15.75" customHeight="1" hidden="1" outlineLevel="2">
      <c r="D274" s="171"/>
      <c r="E274" s="172" t="s">
        <v>1152</v>
      </c>
      <c r="G274" s="173">
        <v>7</v>
      </c>
      <c r="P274" s="171" t="s">
        <v>676</v>
      </c>
      <c r="Q274" s="171" t="s">
        <v>676</v>
      </c>
      <c r="R274" s="171" t="s">
        <v>678</v>
      </c>
      <c r="S274" s="171" t="s">
        <v>668</v>
      </c>
    </row>
    <row r="275" spans="4:19" s="14" customFormat="1" ht="15.75" customHeight="1" hidden="1" outlineLevel="2">
      <c r="D275" s="171"/>
      <c r="E275" s="172" t="s">
        <v>1153</v>
      </c>
      <c r="G275" s="173">
        <v>105.6</v>
      </c>
      <c r="P275" s="171" t="s">
        <v>676</v>
      </c>
      <c r="Q275" s="171" t="s">
        <v>676</v>
      </c>
      <c r="R275" s="171" t="s">
        <v>678</v>
      </c>
      <c r="S275" s="171" t="s">
        <v>668</v>
      </c>
    </row>
    <row r="276" spans="1:16" s="14" customFormat="1" ht="24" customHeight="1" outlineLevel="1" collapsed="1">
      <c r="A276" s="163" t="s">
        <v>1154</v>
      </c>
      <c r="B276" s="163" t="s">
        <v>672</v>
      </c>
      <c r="C276" s="163" t="s">
        <v>1136</v>
      </c>
      <c r="D276" s="164" t="s">
        <v>1155</v>
      </c>
      <c r="E276" s="165" t="s">
        <v>1156</v>
      </c>
      <c r="F276" s="163" t="s">
        <v>705</v>
      </c>
      <c r="G276" s="166">
        <v>4.9</v>
      </c>
      <c r="H276" s="167"/>
      <c r="I276" s="167">
        <f>ROUND(G276*H276,2)</f>
        <v>0</v>
      </c>
      <c r="J276" s="168">
        <v>0</v>
      </c>
      <c r="K276" s="166">
        <f>G276*J276</f>
        <v>0</v>
      </c>
      <c r="L276" s="168">
        <v>0</v>
      </c>
      <c r="M276" s="166">
        <f>G276*L276</f>
        <v>0</v>
      </c>
      <c r="N276" s="169">
        <v>15</v>
      </c>
      <c r="O276" s="170">
        <v>16</v>
      </c>
      <c r="P276" s="14" t="s">
        <v>676</v>
      </c>
    </row>
    <row r="277" spans="4:19" s="14" customFormat="1" ht="15.75" customHeight="1" hidden="1" outlineLevel="2">
      <c r="D277" s="171"/>
      <c r="E277" s="172" t="s">
        <v>1157</v>
      </c>
      <c r="G277" s="173">
        <v>1.2</v>
      </c>
      <c r="P277" s="171" t="s">
        <v>676</v>
      </c>
      <c r="Q277" s="171" t="s">
        <v>676</v>
      </c>
      <c r="R277" s="171" t="s">
        <v>678</v>
      </c>
      <c r="S277" s="171" t="s">
        <v>668</v>
      </c>
    </row>
    <row r="278" spans="4:19" s="14" customFormat="1" ht="15.75" customHeight="1" hidden="1" outlineLevel="2">
      <c r="D278" s="171"/>
      <c r="E278" s="172" t="s">
        <v>1158</v>
      </c>
      <c r="G278" s="173">
        <v>3.7</v>
      </c>
      <c r="P278" s="171" t="s">
        <v>676</v>
      </c>
      <c r="Q278" s="171" t="s">
        <v>676</v>
      </c>
      <c r="R278" s="171" t="s">
        <v>678</v>
      </c>
      <c r="S278" s="171" t="s">
        <v>668</v>
      </c>
    </row>
    <row r="279" spans="1:16" s="14" customFormat="1" ht="13.5" customHeight="1" outlineLevel="1" collapsed="1">
      <c r="A279" s="174" t="s">
        <v>1159</v>
      </c>
      <c r="B279" s="174" t="s">
        <v>691</v>
      </c>
      <c r="C279" s="174" t="s">
        <v>692</v>
      </c>
      <c r="D279" s="175" t="s">
        <v>1160</v>
      </c>
      <c r="E279" s="176" t="s">
        <v>1161</v>
      </c>
      <c r="F279" s="174" t="s">
        <v>769</v>
      </c>
      <c r="G279" s="177">
        <v>0.078</v>
      </c>
      <c r="H279" s="178"/>
      <c r="I279" s="178">
        <f>ROUND(G279*H279,2)</f>
        <v>0</v>
      </c>
      <c r="J279" s="179">
        <v>0.55</v>
      </c>
      <c r="K279" s="177">
        <f>G279*J279</f>
        <v>0.0429</v>
      </c>
      <c r="L279" s="179">
        <v>0</v>
      </c>
      <c r="M279" s="177">
        <f>G279*L279</f>
        <v>0</v>
      </c>
      <c r="N279" s="180">
        <v>15</v>
      </c>
      <c r="O279" s="181">
        <v>32</v>
      </c>
      <c r="P279" s="182" t="s">
        <v>676</v>
      </c>
    </row>
    <row r="280" spans="4:19" s="14" customFormat="1" ht="15.75" customHeight="1" hidden="1" outlineLevel="2">
      <c r="D280" s="171"/>
      <c r="E280" s="172" t="s">
        <v>1162</v>
      </c>
      <c r="G280" s="173">
        <v>0.024</v>
      </c>
      <c r="P280" s="171" t="s">
        <v>676</v>
      </c>
      <c r="Q280" s="171" t="s">
        <v>676</v>
      </c>
      <c r="R280" s="171" t="s">
        <v>678</v>
      </c>
      <c r="S280" s="171" t="s">
        <v>668</v>
      </c>
    </row>
    <row r="281" spans="4:19" s="14" customFormat="1" ht="15.75" customHeight="1" hidden="1" outlineLevel="2">
      <c r="D281" s="171"/>
      <c r="E281" s="172" t="s">
        <v>1163</v>
      </c>
      <c r="G281" s="173">
        <v>0.047</v>
      </c>
      <c r="P281" s="171" t="s">
        <v>676</v>
      </c>
      <c r="Q281" s="171" t="s">
        <v>676</v>
      </c>
      <c r="R281" s="171" t="s">
        <v>678</v>
      </c>
      <c r="S281" s="171" t="s">
        <v>668</v>
      </c>
    </row>
    <row r="282" spans="1:16" s="14" customFormat="1" ht="24" customHeight="1" outlineLevel="1" collapsed="1">
      <c r="A282" s="163" t="s">
        <v>1164</v>
      </c>
      <c r="B282" s="163" t="s">
        <v>672</v>
      </c>
      <c r="C282" s="163" t="s">
        <v>1136</v>
      </c>
      <c r="D282" s="164" t="s">
        <v>1165</v>
      </c>
      <c r="E282" s="260" t="s">
        <v>555</v>
      </c>
      <c r="F282" s="163" t="s">
        <v>675</v>
      </c>
      <c r="G282" s="166">
        <v>0.996</v>
      </c>
      <c r="H282" s="167"/>
      <c r="I282" s="167">
        <f>ROUND(G282*H282,2)</f>
        <v>0</v>
      </c>
      <c r="J282" s="168">
        <v>0.01152</v>
      </c>
      <c r="K282" s="166">
        <f>G282*J282</f>
        <v>0.01147392</v>
      </c>
      <c r="L282" s="168">
        <v>0</v>
      </c>
      <c r="M282" s="166">
        <f>G282*L282</f>
        <v>0</v>
      </c>
      <c r="N282" s="169">
        <v>15</v>
      </c>
      <c r="O282" s="170">
        <v>16</v>
      </c>
      <c r="P282" s="14" t="s">
        <v>676</v>
      </c>
    </row>
    <row r="283" spans="4:19" s="14" customFormat="1" ht="15.75" customHeight="1" hidden="1" outlineLevel="2">
      <c r="D283" s="171"/>
      <c r="E283" s="172" t="s">
        <v>1057</v>
      </c>
      <c r="G283" s="173">
        <v>0.996</v>
      </c>
      <c r="P283" s="171" t="s">
        <v>676</v>
      </c>
      <c r="Q283" s="171" t="s">
        <v>676</v>
      </c>
      <c r="R283" s="171" t="s">
        <v>678</v>
      </c>
      <c r="S283" s="171" t="s">
        <v>671</v>
      </c>
    </row>
    <row r="284" spans="1:16" s="14" customFormat="1" ht="24" customHeight="1" outlineLevel="1" collapsed="1">
      <c r="A284" s="163" t="s">
        <v>1166</v>
      </c>
      <c r="B284" s="163" t="s">
        <v>672</v>
      </c>
      <c r="C284" s="163" t="s">
        <v>1136</v>
      </c>
      <c r="D284" s="164" t="s">
        <v>1167</v>
      </c>
      <c r="E284" s="260" t="s">
        <v>558</v>
      </c>
      <c r="F284" s="163" t="s">
        <v>675</v>
      </c>
      <c r="G284" s="166">
        <v>65.406</v>
      </c>
      <c r="H284" s="167"/>
      <c r="I284" s="167">
        <f>ROUND(G284*H284,2)</f>
        <v>0</v>
      </c>
      <c r="J284" s="168">
        <v>0.01625</v>
      </c>
      <c r="K284" s="166">
        <f>G284*J284</f>
        <v>1.0628475000000002</v>
      </c>
      <c r="L284" s="168">
        <v>0</v>
      </c>
      <c r="M284" s="166">
        <f>G284*L284</f>
        <v>0</v>
      </c>
      <c r="N284" s="169">
        <v>15</v>
      </c>
      <c r="O284" s="170">
        <v>16</v>
      </c>
      <c r="P284" s="14" t="s">
        <v>676</v>
      </c>
    </row>
    <row r="285" spans="4:19" s="14" customFormat="1" ht="15.75" customHeight="1" hidden="1" outlineLevel="2">
      <c r="D285" s="171"/>
      <c r="E285" s="172" t="s">
        <v>858</v>
      </c>
      <c r="G285" s="173">
        <v>61.643</v>
      </c>
      <c r="P285" s="171" t="s">
        <v>676</v>
      </c>
      <c r="Q285" s="171" t="s">
        <v>676</v>
      </c>
      <c r="R285" s="171" t="s">
        <v>678</v>
      </c>
      <c r="S285" s="171" t="s">
        <v>668</v>
      </c>
    </row>
    <row r="286" spans="4:19" s="14" customFormat="1" ht="15.75" customHeight="1" hidden="1" outlineLevel="2">
      <c r="D286" s="171"/>
      <c r="E286" s="172" t="s">
        <v>1168</v>
      </c>
      <c r="G286" s="173">
        <v>3.763</v>
      </c>
      <c r="P286" s="171" t="s">
        <v>676</v>
      </c>
      <c r="Q286" s="171" t="s">
        <v>676</v>
      </c>
      <c r="R286" s="171" t="s">
        <v>678</v>
      </c>
      <c r="S286" s="171" t="s">
        <v>668</v>
      </c>
    </row>
    <row r="287" spans="1:16" s="14" customFormat="1" ht="24" customHeight="1" outlineLevel="1" collapsed="1">
      <c r="A287" s="163" t="s">
        <v>1169</v>
      </c>
      <c r="B287" s="163" t="s">
        <v>672</v>
      </c>
      <c r="C287" s="163" t="s">
        <v>1136</v>
      </c>
      <c r="D287" s="164" t="s">
        <v>1170</v>
      </c>
      <c r="E287" s="260" t="s">
        <v>557</v>
      </c>
      <c r="F287" s="163" t="s">
        <v>675</v>
      </c>
      <c r="G287" s="166">
        <v>61.643</v>
      </c>
      <c r="H287" s="167"/>
      <c r="I287" s="167">
        <f>ROUND(G287*H287,2)</f>
        <v>0</v>
      </c>
      <c r="J287" s="168">
        <v>0.0439</v>
      </c>
      <c r="K287" s="166">
        <f>G287*J287</f>
        <v>2.7061277</v>
      </c>
      <c r="L287" s="168">
        <v>0</v>
      </c>
      <c r="M287" s="166">
        <f>G287*L287</f>
        <v>0</v>
      </c>
      <c r="N287" s="169">
        <v>15</v>
      </c>
      <c r="O287" s="170">
        <v>16</v>
      </c>
      <c r="P287" s="14" t="s">
        <v>676</v>
      </c>
    </row>
    <row r="288" spans="4:19" s="14" customFormat="1" ht="15.75" customHeight="1" hidden="1" outlineLevel="2">
      <c r="D288" s="171"/>
      <c r="E288" s="172" t="s">
        <v>1004</v>
      </c>
      <c r="G288" s="173">
        <v>61.643</v>
      </c>
      <c r="P288" s="171" t="s">
        <v>676</v>
      </c>
      <c r="Q288" s="171" t="s">
        <v>676</v>
      </c>
      <c r="R288" s="171" t="s">
        <v>678</v>
      </c>
      <c r="S288" s="171" t="s">
        <v>671</v>
      </c>
    </row>
    <row r="289" spans="1:16" s="14" customFormat="1" ht="24" customHeight="1" outlineLevel="1" collapsed="1">
      <c r="A289" s="163" t="s">
        <v>1171</v>
      </c>
      <c r="B289" s="163" t="s">
        <v>672</v>
      </c>
      <c r="C289" s="163" t="s">
        <v>1136</v>
      </c>
      <c r="D289" s="164" t="s">
        <v>1172</v>
      </c>
      <c r="E289" s="260" t="s">
        <v>556</v>
      </c>
      <c r="F289" s="163" t="s">
        <v>675</v>
      </c>
      <c r="G289" s="166">
        <v>12.67</v>
      </c>
      <c r="H289" s="167"/>
      <c r="I289" s="167">
        <f>ROUND(G289*H289,2)</f>
        <v>0</v>
      </c>
      <c r="J289" s="168">
        <v>0.03793</v>
      </c>
      <c r="K289" s="166">
        <f>G289*J289</f>
        <v>0.4805731</v>
      </c>
      <c r="L289" s="168">
        <v>0</v>
      </c>
      <c r="M289" s="166">
        <f>G289*L289</f>
        <v>0</v>
      </c>
      <c r="N289" s="169">
        <v>15</v>
      </c>
      <c r="O289" s="170">
        <v>16</v>
      </c>
      <c r="P289" s="14" t="s">
        <v>676</v>
      </c>
    </row>
    <row r="290" spans="4:19" s="14" customFormat="1" ht="15.75" customHeight="1" hidden="1" outlineLevel="2">
      <c r="D290" s="171" t="s">
        <v>1173</v>
      </c>
      <c r="E290" s="172" t="s">
        <v>1174</v>
      </c>
      <c r="G290" s="173">
        <v>12.67</v>
      </c>
      <c r="P290" s="171" t="s">
        <v>676</v>
      </c>
      <c r="Q290" s="171" t="s">
        <v>676</v>
      </c>
      <c r="R290" s="171" t="s">
        <v>678</v>
      </c>
      <c r="S290" s="171" t="s">
        <v>671</v>
      </c>
    </row>
    <row r="291" spans="1:16" s="14" customFormat="1" ht="13.5" customHeight="1" outlineLevel="1" collapsed="1">
      <c r="A291" s="163" t="s">
        <v>1175</v>
      </c>
      <c r="B291" s="163" t="s">
        <v>672</v>
      </c>
      <c r="C291" s="163" t="s">
        <v>1136</v>
      </c>
      <c r="D291" s="164" t="s">
        <v>1176</v>
      </c>
      <c r="E291" s="165" t="s">
        <v>1177</v>
      </c>
      <c r="F291" s="163" t="s">
        <v>675</v>
      </c>
      <c r="G291" s="166">
        <v>10.71</v>
      </c>
      <c r="H291" s="167"/>
      <c r="I291" s="167">
        <f>ROUND(G291*H291,2)</f>
        <v>0</v>
      </c>
      <c r="J291" s="168">
        <v>0</v>
      </c>
      <c r="K291" s="166">
        <f>G291*J291</f>
        <v>0</v>
      </c>
      <c r="L291" s="168">
        <v>0.015</v>
      </c>
      <c r="M291" s="166">
        <f>G291*L291</f>
        <v>0.16065000000000002</v>
      </c>
      <c r="N291" s="169">
        <v>15</v>
      </c>
      <c r="O291" s="170">
        <v>16</v>
      </c>
      <c r="P291" s="14" t="s">
        <v>676</v>
      </c>
    </row>
    <row r="292" spans="4:19" s="14" customFormat="1" ht="15.75" customHeight="1" hidden="1" outlineLevel="2">
      <c r="D292" s="171"/>
      <c r="E292" s="172" t="s">
        <v>890</v>
      </c>
      <c r="G292" s="173">
        <v>10.71</v>
      </c>
      <c r="P292" s="171" t="s">
        <v>676</v>
      </c>
      <c r="Q292" s="171" t="s">
        <v>676</v>
      </c>
      <c r="R292" s="171" t="s">
        <v>678</v>
      </c>
      <c r="S292" s="171" t="s">
        <v>671</v>
      </c>
    </row>
    <row r="293" spans="1:16" s="14" customFormat="1" ht="24" customHeight="1" outlineLevel="1" collapsed="1">
      <c r="A293" s="163" t="s">
        <v>1178</v>
      </c>
      <c r="B293" s="163" t="s">
        <v>672</v>
      </c>
      <c r="C293" s="163" t="s">
        <v>1136</v>
      </c>
      <c r="D293" s="164" t="s">
        <v>1179</v>
      </c>
      <c r="E293" s="165" t="s">
        <v>1180</v>
      </c>
      <c r="F293" s="163" t="s">
        <v>675</v>
      </c>
      <c r="G293" s="166">
        <v>203.71</v>
      </c>
      <c r="H293" s="167"/>
      <c r="I293" s="167">
        <f>ROUND(G293*H293,2)</f>
        <v>0</v>
      </c>
      <c r="J293" s="168">
        <v>0</v>
      </c>
      <c r="K293" s="166">
        <f>G293*J293</f>
        <v>0</v>
      </c>
      <c r="L293" s="168">
        <v>0</v>
      </c>
      <c r="M293" s="166">
        <f>G293*L293</f>
        <v>0</v>
      </c>
      <c r="N293" s="169">
        <v>15</v>
      </c>
      <c r="O293" s="170">
        <v>16</v>
      </c>
      <c r="P293" s="14" t="s">
        <v>676</v>
      </c>
    </row>
    <row r="294" spans="4:19" s="14" customFormat="1" ht="15.75" customHeight="1" hidden="1" outlineLevel="2">
      <c r="D294" s="171" t="s">
        <v>1181</v>
      </c>
      <c r="E294" s="172" t="s">
        <v>1182</v>
      </c>
      <c r="G294" s="173">
        <v>203.71</v>
      </c>
      <c r="P294" s="171" t="s">
        <v>676</v>
      </c>
      <c r="Q294" s="171" t="s">
        <v>676</v>
      </c>
      <c r="R294" s="171" t="s">
        <v>678</v>
      </c>
      <c r="S294" s="171" t="s">
        <v>671</v>
      </c>
    </row>
    <row r="295" spans="1:16" s="14" customFormat="1" ht="24" customHeight="1" outlineLevel="1" collapsed="1">
      <c r="A295" s="163" t="s">
        <v>1183</v>
      </c>
      <c r="B295" s="163" t="s">
        <v>672</v>
      </c>
      <c r="C295" s="163" t="s">
        <v>1136</v>
      </c>
      <c r="D295" s="164" t="s">
        <v>1184</v>
      </c>
      <c r="E295" s="165" t="s">
        <v>1185</v>
      </c>
      <c r="F295" s="163" t="s">
        <v>675</v>
      </c>
      <c r="G295" s="166">
        <v>61.643</v>
      </c>
      <c r="H295" s="167"/>
      <c r="I295" s="167">
        <f>ROUND(G295*H295,2)</f>
        <v>0</v>
      </c>
      <c r="J295" s="168">
        <v>0</v>
      </c>
      <c r="K295" s="166">
        <f>G295*J295</f>
        <v>0</v>
      </c>
      <c r="L295" s="168">
        <v>0</v>
      </c>
      <c r="M295" s="166">
        <f>G295*L295</f>
        <v>0</v>
      </c>
      <c r="N295" s="169">
        <v>15</v>
      </c>
      <c r="O295" s="170">
        <v>16</v>
      </c>
      <c r="P295" s="14" t="s">
        <v>676</v>
      </c>
    </row>
    <row r="296" spans="4:19" s="14" customFormat="1" ht="15.75" customHeight="1" hidden="1" outlineLevel="2">
      <c r="D296" s="171"/>
      <c r="E296" s="172" t="s">
        <v>1186</v>
      </c>
      <c r="G296" s="173">
        <v>61.643</v>
      </c>
      <c r="P296" s="171" t="s">
        <v>676</v>
      </c>
      <c r="Q296" s="171" t="s">
        <v>676</v>
      </c>
      <c r="R296" s="171" t="s">
        <v>678</v>
      </c>
      <c r="S296" s="171" t="s">
        <v>671</v>
      </c>
    </row>
    <row r="297" spans="1:16" s="14" customFormat="1" ht="24" customHeight="1" outlineLevel="1" collapsed="1">
      <c r="A297" s="163" t="s">
        <v>1187</v>
      </c>
      <c r="B297" s="163" t="s">
        <v>672</v>
      </c>
      <c r="C297" s="163" t="s">
        <v>1136</v>
      </c>
      <c r="D297" s="164" t="s">
        <v>1188</v>
      </c>
      <c r="E297" s="165" t="s">
        <v>1189</v>
      </c>
      <c r="F297" s="163" t="s">
        <v>675</v>
      </c>
      <c r="G297" s="166">
        <v>203.71</v>
      </c>
      <c r="H297" s="167"/>
      <c r="I297" s="167">
        <f>ROUND(G297*H297,2)</f>
        <v>0</v>
      </c>
      <c r="J297" s="168">
        <v>0</v>
      </c>
      <c r="K297" s="166">
        <f>G297*J297</f>
        <v>0</v>
      </c>
      <c r="L297" s="168">
        <v>0</v>
      </c>
      <c r="M297" s="166">
        <f>G297*L297</f>
        <v>0</v>
      </c>
      <c r="N297" s="169">
        <v>15</v>
      </c>
      <c r="O297" s="170">
        <v>16</v>
      </c>
      <c r="P297" s="14" t="s">
        <v>676</v>
      </c>
    </row>
    <row r="298" spans="4:19" s="14" customFormat="1" ht="15.75" customHeight="1" hidden="1" outlineLevel="2">
      <c r="D298" s="171"/>
      <c r="E298" s="172" t="s">
        <v>1190</v>
      </c>
      <c r="G298" s="173">
        <v>203.71</v>
      </c>
      <c r="P298" s="171" t="s">
        <v>676</v>
      </c>
      <c r="Q298" s="171" t="s">
        <v>676</v>
      </c>
      <c r="R298" s="171" t="s">
        <v>678</v>
      </c>
      <c r="S298" s="171" t="s">
        <v>671</v>
      </c>
    </row>
    <row r="299" spans="1:16" s="14" customFormat="1" ht="13.5" customHeight="1" outlineLevel="1" collapsed="1">
      <c r="A299" s="174" t="s">
        <v>1191</v>
      </c>
      <c r="B299" s="174" t="s">
        <v>691</v>
      </c>
      <c r="C299" s="174" t="s">
        <v>692</v>
      </c>
      <c r="D299" s="175" t="s">
        <v>1192</v>
      </c>
      <c r="E299" s="176" t="s">
        <v>1193</v>
      </c>
      <c r="F299" s="174" t="s">
        <v>769</v>
      </c>
      <c r="G299" s="177">
        <v>2.897</v>
      </c>
      <c r="H299" s="178"/>
      <c r="I299" s="178">
        <f>ROUND(G299*H299,2)</f>
        <v>0</v>
      </c>
      <c r="J299" s="179">
        <v>0.55</v>
      </c>
      <c r="K299" s="177">
        <f>G299*J299</f>
        <v>1.59335</v>
      </c>
      <c r="L299" s="179">
        <v>0</v>
      </c>
      <c r="M299" s="177">
        <f>G299*L299</f>
        <v>0</v>
      </c>
      <c r="N299" s="180">
        <v>15</v>
      </c>
      <c r="O299" s="181">
        <v>32</v>
      </c>
      <c r="P299" s="182" t="s">
        <v>676</v>
      </c>
    </row>
    <row r="300" spans="4:19" s="14" customFormat="1" ht="15.75" customHeight="1" hidden="1" outlineLevel="2">
      <c r="D300" s="171"/>
      <c r="E300" s="172" t="s">
        <v>1194</v>
      </c>
      <c r="G300" s="173">
        <v>2.445</v>
      </c>
      <c r="P300" s="171" t="s">
        <v>676</v>
      </c>
      <c r="Q300" s="171" t="s">
        <v>676</v>
      </c>
      <c r="R300" s="171" t="s">
        <v>678</v>
      </c>
      <c r="S300" s="171" t="s">
        <v>668</v>
      </c>
    </row>
    <row r="301" spans="4:19" s="14" customFormat="1" ht="15.75" customHeight="1" hidden="1" outlineLevel="2">
      <c r="D301" s="171"/>
      <c r="E301" s="172" t="s">
        <v>1195</v>
      </c>
      <c r="G301" s="173">
        <v>0.189</v>
      </c>
      <c r="P301" s="171" t="s">
        <v>676</v>
      </c>
      <c r="Q301" s="171" t="s">
        <v>676</v>
      </c>
      <c r="R301" s="171" t="s">
        <v>678</v>
      </c>
      <c r="S301" s="171" t="s">
        <v>668</v>
      </c>
    </row>
    <row r="302" spans="1:16" s="14" customFormat="1" ht="13.5" customHeight="1" outlineLevel="1" collapsed="1">
      <c r="A302" s="163" t="s">
        <v>1196</v>
      </c>
      <c r="B302" s="163" t="s">
        <v>672</v>
      </c>
      <c r="C302" s="163" t="s">
        <v>1136</v>
      </c>
      <c r="D302" s="164" t="s">
        <v>1197</v>
      </c>
      <c r="E302" s="165" t="s">
        <v>1198</v>
      </c>
      <c r="F302" s="163" t="s">
        <v>675</v>
      </c>
      <c r="G302" s="166">
        <v>470.642</v>
      </c>
      <c r="H302" s="167"/>
      <c r="I302" s="167">
        <f>ROUND(G302*H302,2)</f>
        <v>0</v>
      </c>
      <c r="J302" s="168">
        <v>0</v>
      </c>
      <c r="K302" s="166">
        <f>G302*J302</f>
        <v>0</v>
      </c>
      <c r="L302" s="168">
        <v>0.005</v>
      </c>
      <c r="M302" s="166">
        <f>G302*L302</f>
        <v>2.3532100000000002</v>
      </c>
      <c r="N302" s="169">
        <v>15</v>
      </c>
      <c r="O302" s="170">
        <v>16</v>
      </c>
      <c r="P302" s="14" t="s">
        <v>676</v>
      </c>
    </row>
    <row r="303" spans="4:19" s="14" customFormat="1" ht="15.75" customHeight="1" hidden="1" outlineLevel="2">
      <c r="D303" s="171"/>
      <c r="E303" s="172" t="s">
        <v>1199</v>
      </c>
      <c r="G303" s="173">
        <v>470.642</v>
      </c>
      <c r="P303" s="171" t="s">
        <v>676</v>
      </c>
      <c r="Q303" s="171" t="s">
        <v>676</v>
      </c>
      <c r="R303" s="171" t="s">
        <v>678</v>
      </c>
      <c r="S303" s="171" t="s">
        <v>668</v>
      </c>
    </row>
    <row r="304" spans="1:16" s="14" customFormat="1" ht="13.5" customHeight="1" outlineLevel="1" collapsed="1">
      <c r="A304" s="174" t="s">
        <v>1200</v>
      </c>
      <c r="B304" s="174" t="s">
        <v>691</v>
      </c>
      <c r="C304" s="174" t="s">
        <v>692</v>
      </c>
      <c r="D304" s="175" t="s">
        <v>1201</v>
      </c>
      <c r="E304" s="176" t="s">
        <v>1202</v>
      </c>
      <c r="F304" s="174" t="s">
        <v>710</v>
      </c>
      <c r="G304" s="177">
        <v>1</v>
      </c>
      <c r="H304" s="178"/>
      <c r="I304" s="178">
        <f>ROUND(G304*H304,2)</f>
        <v>0</v>
      </c>
      <c r="J304" s="179">
        <v>0</v>
      </c>
      <c r="K304" s="177">
        <f>G304*J304</f>
        <v>0</v>
      </c>
      <c r="L304" s="179">
        <v>0</v>
      </c>
      <c r="M304" s="177">
        <f>G304*L304</f>
        <v>0</v>
      </c>
      <c r="N304" s="180">
        <v>15</v>
      </c>
      <c r="O304" s="181">
        <v>32</v>
      </c>
      <c r="P304" s="182" t="s">
        <v>676</v>
      </c>
    </row>
    <row r="305" spans="1:16" s="14" customFormat="1" ht="13.5" customHeight="1" outlineLevel="1">
      <c r="A305" s="174" t="s">
        <v>1203</v>
      </c>
      <c r="B305" s="174" t="s">
        <v>691</v>
      </c>
      <c r="C305" s="174" t="s">
        <v>692</v>
      </c>
      <c r="D305" s="175" t="s">
        <v>1204</v>
      </c>
      <c r="E305" s="176" t="s">
        <v>1205</v>
      </c>
      <c r="F305" s="174" t="s">
        <v>710</v>
      </c>
      <c r="G305" s="177">
        <v>1</v>
      </c>
      <c r="H305" s="178"/>
      <c r="I305" s="178">
        <f>ROUND(G305*H305,2)</f>
        <v>0</v>
      </c>
      <c r="J305" s="179">
        <v>0</v>
      </c>
      <c r="K305" s="177">
        <f>G305*J305</f>
        <v>0</v>
      </c>
      <c r="L305" s="179">
        <v>0</v>
      </c>
      <c r="M305" s="177">
        <f>G305*L305</f>
        <v>0</v>
      </c>
      <c r="N305" s="180">
        <v>15</v>
      </c>
      <c r="O305" s="181">
        <v>32</v>
      </c>
      <c r="P305" s="182" t="s">
        <v>676</v>
      </c>
    </row>
    <row r="306" spans="1:16" s="14" customFormat="1" ht="13.5" customHeight="1" outlineLevel="1" collapsed="1">
      <c r="A306" s="163" t="s">
        <v>1206</v>
      </c>
      <c r="B306" s="163" t="s">
        <v>672</v>
      </c>
      <c r="C306" s="163" t="s">
        <v>1136</v>
      </c>
      <c r="D306" s="164" t="s">
        <v>1207</v>
      </c>
      <c r="E306" s="165" t="s">
        <v>1208</v>
      </c>
      <c r="F306" s="163" t="s">
        <v>769</v>
      </c>
      <c r="G306" s="166">
        <v>11.198</v>
      </c>
      <c r="H306" s="167"/>
      <c r="I306" s="167">
        <f>ROUND(G306*H306,2)</f>
        <v>0</v>
      </c>
      <c r="J306" s="168">
        <v>0.02431</v>
      </c>
      <c r="K306" s="166">
        <f>G306*J306</f>
        <v>0.27222338</v>
      </c>
      <c r="L306" s="168">
        <v>0</v>
      </c>
      <c r="M306" s="166">
        <f>G306*L306</f>
        <v>0</v>
      </c>
      <c r="N306" s="169">
        <v>15</v>
      </c>
      <c r="O306" s="170">
        <v>16</v>
      </c>
      <c r="P306" s="14" t="s">
        <v>676</v>
      </c>
    </row>
    <row r="307" spans="4:19" s="14" customFormat="1" ht="15.75" customHeight="1" hidden="1" outlineLevel="2">
      <c r="D307" s="171"/>
      <c r="E307" s="172" t="s">
        <v>1209</v>
      </c>
      <c r="G307" s="173">
        <v>11.198</v>
      </c>
      <c r="P307" s="171" t="s">
        <v>676</v>
      </c>
      <c r="Q307" s="171" t="s">
        <v>676</v>
      </c>
      <c r="R307" s="171" t="s">
        <v>678</v>
      </c>
      <c r="S307" s="171" t="s">
        <v>668</v>
      </c>
    </row>
    <row r="308" spans="1:16" s="14" customFormat="1" ht="24" customHeight="1" outlineLevel="1" collapsed="1">
      <c r="A308" s="163" t="s">
        <v>1210</v>
      </c>
      <c r="B308" s="163" t="s">
        <v>672</v>
      </c>
      <c r="C308" s="163" t="s">
        <v>1136</v>
      </c>
      <c r="D308" s="164" t="s">
        <v>1211</v>
      </c>
      <c r="E308" s="165" t="s">
        <v>1212</v>
      </c>
      <c r="F308" s="163" t="s">
        <v>675</v>
      </c>
      <c r="G308" s="166">
        <v>76.72</v>
      </c>
      <c r="H308" s="167"/>
      <c r="I308" s="167">
        <f>ROUND(G308*H308,2)</f>
        <v>0</v>
      </c>
      <c r="J308" s="168">
        <v>0.03691</v>
      </c>
      <c r="K308" s="166">
        <f>G308*J308</f>
        <v>2.8317352</v>
      </c>
      <c r="L308" s="168">
        <v>0</v>
      </c>
      <c r="M308" s="166">
        <f>G308*L308</f>
        <v>0</v>
      </c>
      <c r="N308" s="169">
        <v>15</v>
      </c>
      <c r="O308" s="170">
        <v>16</v>
      </c>
      <c r="P308" s="14" t="s">
        <v>676</v>
      </c>
    </row>
    <row r="309" spans="4:19" s="14" customFormat="1" ht="15.75" customHeight="1" hidden="1" outlineLevel="2">
      <c r="D309" s="171"/>
      <c r="E309" s="172" t="s">
        <v>854</v>
      </c>
      <c r="G309" s="173">
        <v>76.72</v>
      </c>
      <c r="P309" s="171" t="s">
        <v>676</v>
      </c>
      <c r="Q309" s="171" t="s">
        <v>676</v>
      </c>
      <c r="R309" s="171" t="s">
        <v>678</v>
      </c>
      <c r="S309" s="171" t="s">
        <v>668</v>
      </c>
    </row>
    <row r="310" spans="1:16" s="14" customFormat="1" ht="13.5" customHeight="1" outlineLevel="1" collapsed="1">
      <c r="A310" s="163" t="s">
        <v>1213</v>
      </c>
      <c r="B310" s="163" t="s">
        <v>672</v>
      </c>
      <c r="C310" s="163" t="s">
        <v>1136</v>
      </c>
      <c r="D310" s="164" t="s">
        <v>1214</v>
      </c>
      <c r="E310" s="165" t="s">
        <v>1215</v>
      </c>
      <c r="F310" s="163" t="s">
        <v>675</v>
      </c>
      <c r="G310" s="166">
        <v>173.316</v>
      </c>
      <c r="H310" s="167"/>
      <c r="I310" s="167">
        <f>ROUND(G310*H310,2)</f>
        <v>0</v>
      </c>
      <c r="J310" s="168">
        <v>0</v>
      </c>
      <c r="K310" s="166">
        <f>G310*J310</f>
        <v>0</v>
      </c>
      <c r="L310" s="168">
        <v>0</v>
      </c>
      <c r="M310" s="166">
        <f>G310*L310</f>
        <v>0</v>
      </c>
      <c r="N310" s="169">
        <v>15</v>
      </c>
      <c r="O310" s="170">
        <v>16</v>
      </c>
      <c r="P310" s="14" t="s">
        <v>676</v>
      </c>
    </row>
    <row r="311" spans="4:19" s="14" customFormat="1" ht="24" customHeight="1" outlineLevel="1" collapsed="1">
      <c r="D311" s="183"/>
      <c r="E311" s="184" t="s">
        <v>1216</v>
      </c>
      <c r="G311" s="185"/>
      <c r="P311" s="183" t="s">
        <v>676</v>
      </c>
      <c r="Q311" s="183" t="s">
        <v>671</v>
      </c>
      <c r="R311" s="183" t="s">
        <v>678</v>
      </c>
      <c r="S311" s="183" t="s">
        <v>668</v>
      </c>
    </row>
    <row r="312" spans="4:19" s="14" customFormat="1" ht="15.75" customHeight="1" hidden="1" outlineLevel="2">
      <c r="D312" s="171"/>
      <c r="E312" s="172" t="s">
        <v>1217</v>
      </c>
      <c r="G312" s="173">
        <v>86.658</v>
      </c>
      <c r="P312" s="171" t="s">
        <v>676</v>
      </c>
      <c r="Q312" s="171" t="s">
        <v>676</v>
      </c>
      <c r="R312" s="171" t="s">
        <v>678</v>
      </c>
      <c r="S312" s="171" t="s">
        <v>668</v>
      </c>
    </row>
    <row r="313" spans="4:19" s="14" customFormat="1" ht="15.75" customHeight="1" hidden="1" outlineLevel="2">
      <c r="D313" s="171"/>
      <c r="E313" s="172" t="s">
        <v>1218</v>
      </c>
      <c r="G313" s="173">
        <v>86.658</v>
      </c>
      <c r="P313" s="171" t="s">
        <v>676</v>
      </c>
      <c r="Q313" s="171" t="s">
        <v>676</v>
      </c>
      <c r="R313" s="171" t="s">
        <v>678</v>
      </c>
      <c r="S313" s="171" t="s">
        <v>668</v>
      </c>
    </row>
    <row r="314" spans="1:16" s="14" customFormat="1" ht="13.5" customHeight="1" outlineLevel="1" collapsed="1">
      <c r="A314" s="174" t="s">
        <v>1219</v>
      </c>
      <c r="B314" s="174" t="s">
        <v>691</v>
      </c>
      <c r="C314" s="174" t="s">
        <v>692</v>
      </c>
      <c r="D314" s="175" t="s">
        <v>1220</v>
      </c>
      <c r="E314" s="176" t="s">
        <v>1221</v>
      </c>
      <c r="F314" s="174" t="s">
        <v>769</v>
      </c>
      <c r="G314" s="177">
        <v>2.288</v>
      </c>
      <c r="H314" s="178"/>
      <c r="I314" s="178">
        <f>ROUND(G314*H314,2)</f>
        <v>0</v>
      </c>
      <c r="J314" s="179">
        <v>0.55</v>
      </c>
      <c r="K314" s="177">
        <f>G314*J314</f>
        <v>1.2584</v>
      </c>
      <c r="L314" s="179">
        <v>0</v>
      </c>
      <c r="M314" s="177">
        <f>G314*L314</f>
        <v>0</v>
      </c>
      <c r="N314" s="180">
        <v>15</v>
      </c>
      <c r="O314" s="181">
        <v>32</v>
      </c>
      <c r="P314" s="182" t="s">
        <v>676</v>
      </c>
    </row>
    <row r="315" spans="4:19" s="14" customFormat="1" ht="24" customHeight="1" outlineLevel="1" collapsed="1">
      <c r="D315" s="183"/>
      <c r="E315" s="184" t="s">
        <v>1216</v>
      </c>
      <c r="G315" s="185"/>
      <c r="P315" s="183" t="s">
        <v>676</v>
      </c>
      <c r="Q315" s="183" t="s">
        <v>671</v>
      </c>
      <c r="R315" s="183" t="s">
        <v>678</v>
      </c>
      <c r="S315" s="183" t="s">
        <v>668</v>
      </c>
    </row>
    <row r="316" spans="4:19" s="14" customFormat="1" ht="15.75" customHeight="1" hidden="1" outlineLevel="2">
      <c r="D316" s="171"/>
      <c r="E316" s="172" t="s">
        <v>1222</v>
      </c>
      <c r="G316" s="173">
        <v>0.208</v>
      </c>
      <c r="P316" s="171" t="s">
        <v>676</v>
      </c>
      <c r="Q316" s="171" t="s">
        <v>676</v>
      </c>
      <c r="R316" s="171" t="s">
        <v>678</v>
      </c>
      <c r="S316" s="171" t="s">
        <v>668</v>
      </c>
    </row>
    <row r="317" spans="4:19" s="14" customFormat="1" ht="15.75" customHeight="1" hidden="1" outlineLevel="2">
      <c r="D317" s="171"/>
      <c r="E317" s="172" t="s">
        <v>1223</v>
      </c>
      <c r="G317" s="173">
        <v>2.08</v>
      </c>
      <c r="P317" s="171" t="s">
        <v>676</v>
      </c>
      <c r="Q317" s="171" t="s">
        <v>676</v>
      </c>
      <c r="R317" s="171" t="s">
        <v>678</v>
      </c>
      <c r="S317" s="171" t="s">
        <v>668</v>
      </c>
    </row>
    <row r="318" spans="1:16" s="14" customFormat="1" ht="13.5" customHeight="1" outlineLevel="1" collapsed="1">
      <c r="A318" s="163" t="s">
        <v>1224</v>
      </c>
      <c r="B318" s="163" t="s">
        <v>672</v>
      </c>
      <c r="C318" s="163" t="s">
        <v>1136</v>
      </c>
      <c r="D318" s="164" t="s">
        <v>1225</v>
      </c>
      <c r="E318" s="165" t="s">
        <v>1226</v>
      </c>
      <c r="F318" s="163" t="s">
        <v>675</v>
      </c>
      <c r="G318" s="166">
        <v>157.388</v>
      </c>
      <c r="H318" s="167"/>
      <c r="I318" s="167">
        <f>ROUND(G318*H318,2)</f>
        <v>0</v>
      </c>
      <c r="J318" s="168">
        <v>0</v>
      </c>
      <c r="K318" s="166">
        <f>G318*J318</f>
        <v>0</v>
      </c>
      <c r="L318" s="168">
        <v>0.014</v>
      </c>
      <c r="M318" s="166">
        <f>G318*L318</f>
        <v>2.2034320000000003</v>
      </c>
      <c r="N318" s="169">
        <v>15</v>
      </c>
      <c r="O318" s="170">
        <v>16</v>
      </c>
      <c r="P318" s="14" t="s">
        <v>676</v>
      </c>
    </row>
    <row r="319" spans="4:19" s="14" customFormat="1" ht="15.75" customHeight="1" hidden="1" outlineLevel="2">
      <c r="D319" s="171" t="s">
        <v>731</v>
      </c>
      <c r="E319" s="172" t="s">
        <v>1217</v>
      </c>
      <c r="G319" s="173">
        <v>86.658</v>
      </c>
      <c r="P319" s="171" t="s">
        <v>676</v>
      </c>
      <c r="Q319" s="171" t="s">
        <v>676</v>
      </c>
      <c r="R319" s="171" t="s">
        <v>678</v>
      </c>
      <c r="S319" s="171" t="s">
        <v>668</v>
      </c>
    </row>
    <row r="320" spans="4:19" s="14" customFormat="1" ht="15.75" customHeight="1" hidden="1" outlineLevel="2">
      <c r="D320" s="171"/>
      <c r="E320" s="172" t="s">
        <v>1227</v>
      </c>
      <c r="G320" s="173">
        <v>70.73</v>
      </c>
      <c r="P320" s="171" t="s">
        <v>676</v>
      </c>
      <c r="Q320" s="171" t="s">
        <v>676</v>
      </c>
      <c r="R320" s="171" t="s">
        <v>678</v>
      </c>
      <c r="S320" s="171" t="s">
        <v>668</v>
      </c>
    </row>
    <row r="321" spans="1:16" s="14" customFormat="1" ht="13.5" customHeight="1" outlineLevel="1" collapsed="1">
      <c r="A321" s="174" t="s">
        <v>1228</v>
      </c>
      <c r="B321" s="174" t="s">
        <v>691</v>
      </c>
      <c r="C321" s="174" t="s">
        <v>692</v>
      </c>
      <c r="D321" s="175" t="s">
        <v>1229</v>
      </c>
      <c r="E321" s="176" t="s">
        <v>1230</v>
      </c>
      <c r="F321" s="174" t="s">
        <v>710</v>
      </c>
      <c r="G321" s="177">
        <v>1</v>
      </c>
      <c r="H321" s="178"/>
      <c r="I321" s="178">
        <f>ROUND(G321*H321,2)</f>
        <v>0</v>
      </c>
      <c r="J321" s="179">
        <v>0</v>
      </c>
      <c r="K321" s="177">
        <f>G321*J321</f>
        <v>0</v>
      </c>
      <c r="L321" s="179">
        <v>0</v>
      </c>
      <c r="M321" s="177">
        <f>G321*L321</f>
        <v>0</v>
      </c>
      <c r="N321" s="180">
        <v>15</v>
      </c>
      <c r="O321" s="181">
        <v>32</v>
      </c>
      <c r="P321" s="182" t="s">
        <v>676</v>
      </c>
    </row>
    <row r="322" spans="1:16" s="14" customFormat="1" ht="24" customHeight="1" outlineLevel="1" collapsed="1">
      <c r="A322" s="163" t="s">
        <v>1231</v>
      </c>
      <c r="B322" s="163" t="s">
        <v>672</v>
      </c>
      <c r="C322" s="163" t="s">
        <v>1136</v>
      </c>
      <c r="D322" s="164" t="s">
        <v>1232</v>
      </c>
      <c r="E322" s="165" t="s">
        <v>1233</v>
      </c>
      <c r="F322" s="163" t="s">
        <v>705</v>
      </c>
      <c r="G322" s="166">
        <v>124.7</v>
      </c>
      <c r="H322" s="167"/>
      <c r="I322" s="167">
        <f>ROUND(G322*H322,2)</f>
        <v>0</v>
      </c>
      <c r="J322" s="168">
        <v>0</v>
      </c>
      <c r="K322" s="166">
        <f>G322*J322</f>
        <v>0</v>
      </c>
      <c r="L322" s="168">
        <v>0</v>
      </c>
      <c r="M322" s="166">
        <f>G322*L322</f>
        <v>0</v>
      </c>
      <c r="N322" s="169">
        <v>15</v>
      </c>
      <c r="O322" s="170">
        <v>16</v>
      </c>
      <c r="P322" s="14" t="s">
        <v>676</v>
      </c>
    </row>
    <row r="323" spans="4:19" s="14" customFormat="1" ht="15.75" customHeight="1" hidden="1" outlineLevel="2">
      <c r="D323" s="171"/>
      <c r="E323" s="172" t="s">
        <v>1234</v>
      </c>
      <c r="G323" s="173">
        <v>95.1</v>
      </c>
      <c r="P323" s="171" t="s">
        <v>676</v>
      </c>
      <c r="Q323" s="171" t="s">
        <v>676</v>
      </c>
      <c r="R323" s="171" t="s">
        <v>678</v>
      </c>
      <c r="S323" s="171" t="s">
        <v>668</v>
      </c>
    </row>
    <row r="324" spans="4:19" s="14" customFormat="1" ht="15.75" customHeight="1" hidden="1" outlineLevel="2">
      <c r="D324" s="171"/>
      <c r="E324" s="172" t="s">
        <v>1235</v>
      </c>
      <c r="G324" s="173">
        <v>29.6</v>
      </c>
      <c r="P324" s="171" t="s">
        <v>676</v>
      </c>
      <c r="Q324" s="171" t="s">
        <v>676</v>
      </c>
      <c r="R324" s="171" t="s">
        <v>678</v>
      </c>
      <c r="S324" s="171" t="s">
        <v>668</v>
      </c>
    </row>
    <row r="325" spans="1:16" s="14" customFormat="1" ht="24" customHeight="1" outlineLevel="1" collapsed="1">
      <c r="A325" s="163" t="s">
        <v>1236</v>
      </c>
      <c r="B325" s="163" t="s">
        <v>672</v>
      </c>
      <c r="C325" s="163" t="s">
        <v>1136</v>
      </c>
      <c r="D325" s="164" t="s">
        <v>1237</v>
      </c>
      <c r="E325" s="165" t="s">
        <v>1238</v>
      </c>
      <c r="F325" s="163" t="s">
        <v>705</v>
      </c>
      <c r="G325" s="166">
        <v>29.2</v>
      </c>
      <c r="H325" s="167"/>
      <c r="I325" s="167">
        <f>ROUND(G325*H325,2)</f>
        <v>0</v>
      </c>
      <c r="J325" s="168">
        <v>0</v>
      </c>
      <c r="K325" s="166">
        <f>G325*J325</f>
        <v>0</v>
      </c>
      <c r="L325" s="168">
        <v>0</v>
      </c>
      <c r="M325" s="166">
        <f>G325*L325</f>
        <v>0</v>
      </c>
      <c r="N325" s="169">
        <v>15</v>
      </c>
      <c r="O325" s="170">
        <v>16</v>
      </c>
      <c r="P325" s="14" t="s">
        <v>676</v>
      </c>
    </row>
    <row r="326" spans="4:19" s="14" customFormat="1" ht="15.75" customHeight="1" hidden="1" outlineLevel="2">
      <c r="D326" s="171"/>
      <c r="E326" s="172" t="s">
        <v>1239</v>
      </c>
      <c r="G326" s="173">
        <v>12</v>
      </c>
      <c r="P326" s="171" t="s">
        <v>676</v>
      </c>
      <c r="Q326" s="171" t="s">
        <v>676</v>
      </c>
      <c r="R326" s="171" t="s">
        <v>678</v>
      </c>
      <c r="S326" s="171" t="s">
        <v>668</v>
      </c>
    </row>
    <row r="327" spans="4:19" s="14" customFormat="1" ht="15.75" customHeight="1" hidden="1" outlineLevel="2">
      <c r="D327" s="171"/>
      <c r="E327" s="172" t="s">
        <v>1240</v>
      </c>
      <c r="G327" s="173">
        <v>17.2</v>
      </c>
      <c r="P327" s="171" t="s">
        <v>676</v>
      </c>
      <c r="Q327" s="171" t="s">
        <v>676</v>
      </c>
      <c r="R327" s="171" t="s">
        <v>678</v>
      </c>
      <c r="S327" s="171" t="s">
        <v>668</v>
      </c>
    </row>
    <row r="328" spans="1:16" s="14" customFormat="1" ht="24" customHeight="1" outlineLevel="1" collapsed="1">
      <c r="A328" s="163" t="s">
        <v>1241</v>
      </c>
      <c r="B328" s="163" t="s">
        <v>672</v>
      </c>
      <c r="C328" s="163" t="s">
        <v>1136</v>
      </c>
      <c r="D328" s="164" t="s">
        <v>1242</v>
      </c>
      <c r="E328" s="165" t="s">
        <v>1243</v>
      </c>
      <c r="F328" s="163" t="s">
        <v>705</v>
      </c>
      <c r="G328" s="166">
        <v>21.15</v>
      </c>
      <c r="H328" s="167"/>
      <c r="I328" s="167">
        <f>ROUND(G328*H328,2)</f>
        <v>0</v>
      </c>
      <c r="J328" s="168">
        <v>0</v>
      </c>
      <c r="K328" s="166">
        <f>G328*J328</f>
        <v>0</v>
      </c>
      <c r="L328" s="168">
        <v>0</v>
      </c>
      <c r="M328" s="166">
        <f>G328*L328</f>
        <v>0</v>
      </c>
      <c r="N328" s="169">
        <v>15</v>
      </c>
      <c r="O328" s="170">
        <v>16</v>
      </c>
      <c r="P328" s="14" t="s">
        <v>676</v>
      </c>
    </row>
    <row r="329" spans="4:19" s="14" customFormat="1" ht="15.75" customHeight="1" hidden="1" outlineLevel="2">
      <c r="D329" s="171"/>
      <c r="E329" s="172" t="s">
        <v>1244</v>
      </c>
      <c r="G329" s="173">
        <v>21.15</v>
      </c>
      <c r="P329" s="171" t="s">
        <v>676</v>
      </c>
      <c r="Q329" s="171" t="s">
        <v>676</v>
      </c>
      <c r="R329" s="171" t="s">
        <v>678</v>
      </c>
      <c r="S329" s="171" t="s">
        <v>671</v>
      </c>
    </row>
    <row r="330" spans="1:16" s="14" customFormat="1" ht="13.5" customHeight="1" outlineLevel="1" collapsed="1">
      <c r="A330" s="174" t="s">
        <v>1245</v>
      </c>
      <c r="B330" s="174" t="s">
        <v>691</v>
      </c>
      <c r="C330" s="174" t="s">
        <v>692</v>
      </c>
      <c r="D330" s="175" t="s">
        <v>1160</v>
      </c>
      <c r="E330" s="176" t="s">
        <v>1161</v>
      </c>
      <c r="F330" s="174" t="s">
        <v>769</v>
      </c>
      <c r="G330" s="177">
        <v>4.486</v>
      </c>
      <c r="H330" s="178"/>
      <c r="I330" s="178">
        <f>ROUND(G330*H330,2)</f>
        <v>0</v>
      </c>
      <c r="J330" s="179">
        <v>0.55</v>
      </c>
      <c r="K330" s="177">
        <f>G330*J330</f>
        <v>2.4673000000000003</v>
      </c>
      <c r="L330" s="179">
        <v>0</v>
      </c>
      <c r="M330" s="177">
        <f>G330*L330</f>
        <v>0</v>
      </c>
      <c r="N330" s="180">
        <v>15</v>
      </c>
      <c r="O330" s="181">
        <v>32</v>
      </c>
      <c r="P330" s="182" t="s">
        <v>676</v>
      </c>
    </row>
    <row r="331" spans="4:19" s="14" customFormat="1" ht="15.75" customHeight="1" hidden="1" outlineLevel="2">
      <c r="D331" s="171"/>
      <c r="E331" s="172" t="s">
        <v>1246</v>
      </c>
      <c r="G331" s="173">
        <v>1.369</v>
      </c>
      <c r="P331" s="171" t="s">
        <v>676</v>
      </c>
      <c r="Q331" s="171" t="s">
        <v>676</v>
      </c>
      <c r="R331" s="171" t="s">
        <v>678</v>
      </c>
      <c r="S331" s="171" t="s">
        <v>668</v>
      </c>
    </row>
    <row r="332" spans="4:19" s="14" customFormat="1" ht="15.75" customHeight="1" hidden="1" outlineLevel="2">
      <c r="D332" s="171"/>
      <c r="E332" s="172" t="s">
        <v>1247</v>
      </c>
      <c r="G332" s="173">
        <v>0.474</v>
      </c>
      <c r="P332" s="171" t="s">
        <v>676</v>
      </c>
      <c r="Q332" s="171" t="s">
        <v>676</v>
      </c>
      <c r="R332" s="171" t="s">
        <v>678</v>
      </c>
      <c r="S332" s="171" t="s">
        <v>668</v>
      </c>
    </row>
    <row r="333" spans="4:19" s="14" customFormat="1" ht="15.75" customHeight="1" hidden="1" outlineLevel="2">
      <c r="D333" s="171"/>
      <c r="E333" s="172" t="s">
        <v>1248</v>
      </c>
      <c r="G333" s="173">
        <v>0.408</v>
      </c>
      <c r="P333" s="171" t="s">
        <v>676</v>
      </c>
      <c r="Q333" s="171" t="s">
        <v>676</v>
      </c>
      <c r="R333" s="171" t="s">
        <v>678</v>
      </c>
      <c r="S333" s="171" t="s">
        <v>668</v>
      </c>
    </row>
    <row r="334" spans="4:19" s="14" customFormat="1" ht="15.75" customHeight="1" hidden="1" outlineLevel="2">
      <c r="D334" s="171"/>
      <c r="E334" s="172" t="s">
        <v>1249</v>
      </c>
      <c r="G334" s="173">
        <v>0.643</v>
      </c>
      <c r="P334" s="171" t="s">
        <v>676</v>
      </c>
      <c r="Q334" s="171" t="s">
        <v>676</v>
      </c>
      <c r="R334" s="171" t="s">
        <v>678</v>
      </c>
      <c r="S334" s="171" t="s">
        <v>668</v>
      </c>
    </row>
    <row r="335" spans="4:19" s="14" customFormat="1" ht="15.75" customHeight="1" hidden="1" outlineLevel="2">
      <c r="D335" s="171"/>
      <c r="E335" s="172" t="s">
        <v>1250</v>
      </c>
      <c r="G335" s="173">
        <v>1.184</v>
      </c>
      <c r="P335" s="171" t="s">
        <v>676</v>
      </c>
      <c r="Q335" s="171" t="s">
        <v>676</v>
      </c>
      <c r="R335" s="171" t="s">
        <v>678</v>
      </c>
      <c r="S335" s="171" t="s">
        <v>668</v>
      </c>
    </row>
    <row r="336" spans="1:16" s="14" customFormat="1" ht="13.5" customHeight="1" outlineLevel="1" collapsed="1">
      <c r="A336" s="163" t="s">
        <v>1251</v>
      </c>
      <c r="B336" s="163" t="s">
        <v>672</v>
      </c>
      <c r="C336" s="163" t="s">
        <v>1136</v>
      </c>
      <c r="D336" s="164" t="s">
        <v>1252</v>
      </c>
      <c r="E336" s="165" t="s">
        <v>1253</v>
      </c>
      <c r="F336" s="163" t="s">
        <v>608</v>
      </c>
      <c r="G336" s="166">
        <f>SUBTOTAL(9,I266:I335)/100</f>
        <v>0</v>
      </c>
      <c r="H336" s="167"/>
      <c r="I336" s="167">
        <f>ROUND(G336*H336,2)</f>
        <v>0</v>
      </c>
      <c r="J336" s="168">
        <v>0</v>
      </c>
      <c r="K336" s="166">
        <f>G336*J336</f>
        <v>0</v>
      </c>
      <c r="L336" s="168">
        <v>0</v>
      </c>
      <c r="M336" s="166">
        <f>G336*L336</f>
        <v>0</v>
      </c>
      <c r="N336" s="169">
        <v>15</v>
      </c>
      <c r="O336" s="170">
        <v>16</v>
      </c>
      <c r="P336" s="14" t="s">
        <v>676</v>
      </c>
    </row>
    <row r="337" spans="2:16" s="132" customFormat="1" ht="12.75" customHeight="1">
      <c r="B337" s="137" t="s">
        <v>625</v>
      </c>
      <c r="D337" s="138" t="s">
        <v>1254</v>
      </c>
      <c r="E337" s="138" t="s">
        <v>1255</v>
      </c>
      <c r="I337" s="139">
        <f>SUM(I338:I369)</f>
        <v>0</v>
      </c>
      <c r="K337" s="140">
        <f>SUM(K338:K369)</f>
        <v>5.14351138</v>
      </c>
      <c r="M337" s="140">
        <f>SUM(M338:M369)</f>
        <v>1.2632378000000002</v>
      </c>
      <c r="P337" s="138" t="s">
        <v>671</v>
      </c>
    </row>
    <row r="338" spans="1:16" s="14" customFormat="1" ht="24" customHeight="1" outlineLevel="1" collapsed="1">
      <c r="A338" s="163" t="s">
        <v>1256</v>
      </c>
      <c r="B338" s="163" t="s">
        <v>672</v>
      </c>
      <c r="C338" s="163" t="s">
        <v>1254</v>
      </c>
      <c r="D338" s="164" t="s">
        <v>1257</v>
      </c>
      <c r="E338" s="165" t="s">
        <v>1258</v>
      </c>
      <c r="F338" s="163" t="s">
        <v>675</v>
      </c>
      <c r="G338" s="166">
        <v>34.905</v>
      </c>
      <c r="H338" s="167"/>
      <c r="I338" s="167">
        <f>ROUND(G338*H338,2)</f>
        <v>0</v>
      </c>
      <c r="J338" s="168">
        <v>0.02567</v>
      </c>
      <c r="K338" s="166">
        <f>G338*J338</f>
        <v>0.89601135</v>
      </c>
      <c r="L338" s="168">
        <v>0</v>
      </c>
      <c r="M338" s="166">
        <f>G338*L338</f>
        <v>0</v>
      </c>
      <c r="N338" s="169">
        <v>15</v>
      </c>
      <c r="O338" s="170">
        <v>16</v>
      </c>
      <c r="P338" s="14" t="s">
        <v>676</v>
      </c>
    </row>
    <row r="339" spans="4:19" s="14" customFormat="1" ht="34.5" customHeight="1" hidden="1" outlineLevel="2">
      <c r="D339" s="171" t="s">
        <v>1259</v>
      </c>
      <c r="E339" s="172" t="s">
        <v>1260</v>
      </c>
      <c r="G339" s="173">
        <v>34.905</v>
      </c>
      <c r="P339" s="171" t="s">
        <v>676</v>
      </c>
      <c r="Q339" s="171" t="s">
        <v>676</v>
      </c>
      <c r="R339" s="171" t="s">
        <v>678</v>
      </c>
      <c r="S339" s="171" t="s">
        <v>668</v>
      </c>
    </row>
    <row r="340" spans="1:16" s="14" customFormat="1" ht="24" customHeight="1" outlineLevel="1" collapsed="1">
      <c r="A340" s="163" t="s">
        <v>1261</v>
      </c>
      <c r="B340" s="163" t="s">
        <v>672</v>
      </c>
      <c r="C340" s="163" t="s">
        <v>1254</v>
      </c>
      <c r="D340" s="164" t="s">
        <v>1262</v>
      </c>
      <c r="E340" s="165" t="s">
        <v>1263</v>
      </c>
      <c r="F340" s="163" t="s">
        <v>675</v>
      </c>
      <c r="G340" s="166">
        <v>13.938</v>
      </c>
      <c r="H340" s="167"/>
      <c r="I340" s="167">
        <f>ROUND(G340*H340,2)</f>
        <v>0</v>
      </c>
      <c r="J340" s="168">
        <v>0.04639</v>
      </c>
      <c r="K340" s="166">
        <f>G340*J340</f>
        <v>0.64658382</v>
      </c>
      <c r="L340" s="168">
        <v>0</v>
      </c>
      <c r="M340" s="166">
        <f>G340*L340</f>
        <v>0</v>
      </c>
      <c r="N340" s="169">
        <v>15</v>
      </c>
      <c r="O340" s="170">
        <v>16</v>
      </c>
      <c r="P340" s="14" t="s">
        <v>676</v>
      </c>
    </row>
    <row r="341" spans="4:19" s="14" customFormat="1" ht="15.75" customHeight="1" hidden="1" outlineLevel="2">
      <c r="D341" s="171" t="s">
        <v>1264</v>
      </c>
      <c r="E341" s="172" t="s">
        <v>1265</v>
      </c>
      <c r="G341" s="173">
        <v>13.938</v>
      </c>
      <c r="P341" s="171" t="s">
        <v>676</v>
      </c>
      <c r="Q341" s="171" t="s">
        <v>676</v>
      </c>
      <c r="R341" s="171" t="s">
        <v>678</v>
      </c>
      <c r="S341" s="171" t="s">
        <v>668</v>
      </c>
    </row>
    <row r="342" spans="1:16" s="14" customFormat="1" ht="13.5" customHeight="1" outlineLevel="1" collapsed="1">
      <c r="A342" s="163" t="s">
        <v>1266</v>
      </c>
      <c r="B342" s="163" t="s">
        <v>672</v>
      </c>
      <c r="C342" s="163" t="s">
        <v>1254</v>
      </c>
      <c r="D342" s="164" t="s">
        <v>1267</v>
      </c>
      <c r="E342" s="165" t="s">
        <v>1268</v>
      </c>
      <c r="F342" s="163" t="s">
        <v>675</v>
      </c>
      <c r="G342" s="166">
        <v>50.563</v>
      </c>
      <c r="H342" s="167"/>
      <c r="I342" s="167">
        <f>ROUND(G342*H342,2)</f>
        <v>0</v>
      </c>
      <c r="J342" s="168">
        <v>0.01631</v>
      </c>
      <c r="K342" s="166">
        <f>G342*J342</f>
        <v>0.8246825300000001</v>
      </c>
      <c r="L342" s="168">
        <v>0</v>
      </c>
      <c r="M342" s="166">
        <f>G342*L342</f>
        <v>0</v>
      </c>
      <c r="N342" s="169">
        <v>15</v>
      </c>
      <c r="O342" s="170">
        <v>16</v>
      </c>
      <c r="P342" s="14" t="s">
        <v>676</v>
      </c>
    </row>
    <row r="343" spans="4:19" s="14" customFormat="1" ht="34.5" customHeight="1" hidden="1" outlineLevel="2">
      <c r="D343" s="171" t="s">
        <v>1269</v>
      </c>
      <c r="E343" s="172" t="s">
        <v>1270</v>
      </c>
      <c r="G343" s="173">
        <v>50.563</v>
      </c>
      <c r="P343" s="171" t="s">
        <v>676</v>
      </c>
      <c r="Q343" s="171" t="s">
        <v>676</v>
      </c>
      <c r="R343" s="171" t="s">
        <v>678</v>
      </c>
      <c r="S343" s="171" t="s">
        <v>668</v>
      </c>
    </row>
    <row r="344" spans="1:16" s="14" customFormat="1" ht="13.5" customHeight="1" outlineLevel="1" collapsed="1">
      <c r="A344" s="163" t="s">
        <v>1271</v>
      </c>
      <c r="B344" s="163" t="s">
        <v>672</v>
      </c>
      <c r="C344" s="163" t="s">
        <v>1254</v>
      </c>
      <c r="D344" s="164" t="s">
        <v>1272</v>
      </c>
      <c r="E344" s="165" t="s">
        <v>1273</v>
      </c>
      <c r="F344" s="163" t="s">
        <v>675</v>
      </c>
      <c r="G344" s="166">
        <v>2.315</v>
      </c>
      <c r="H344" s="167"/>
      <c r="I344" s="167">
        <f>ROUND(G344*H344,2)</f>
        <v>0</v>
      </c>
      <c r="J344" s="168">
        <v>0.01699</v>
      </c>
      <c r="K344" s="166">
        <f>G344*J344</f>
        <v>0.03933185</v>
      </c>
      <c r="L344" s="168">
        <v>0</v>
      </c>
      <c r="M344" s="166">
        <f>G344*L344</f>
        <v>0</v>
      </c>
      <c r="N344" s="169">
        <v>15</v>
      </c>
      <c r="O344" s="170">
        <v>16</v>
      </c>
      <c r="P344" s="14" t="s">
        <v>676</v>
      </c>
    </row>
    <row r="345" spans="4:19" s="14" customFormat="1" ht="15.75" customHeight="1" hidden="1" outlineLevel="2">
      <c r="D345" s="171" t="s">
        <v>1274</v>
      </c>
      <c r="E345" s="172" t="s">
        <v>1275</v>
      </c>
      <c r="G345" s="173">
        <v>2.315</v>
      </c>
      <c r="P345" s="171" t="s">
        <v>676</v>
      </c>
      <c r="Q345" s="171" t="s">
        <v>676</v>
      </c>
      <c r="R345" s="171" t="s">
        <v>678</v>
      </c>
      <c r="S345" s="171" t="s">
        <v>668</v>
      </c>
    </row>
    <row r="346" spans="1:16" s="14" customFormat="1" ht="24" customHeight="1" outlineLevel="1" collapsed="1">
      <c r="A346" s="163" t="s">
        <v>1276</v>
      </c>
      <c r="B346" s="163" t="s">
        <v>672</v>
      </c>
      <c r="C346" s="163" t="s">
        <v>1254</v>
      </c>
      <c r="D346" s="164" t="s">
        <v>1277</v>
      </c>
      <c r="E346" s="165" t="s">
        <v>1278</v>
      </c>
      <c r="F346" s="163" t="s">
        <v>675</v>
      </c>
      <c r="G346" s="166">
        <v>17.1</v>
      </c>
      <c r="H346" s="167"/>
      <c r="I346" s="167">
        <f>ROUND(G346*H346,2)</f>
        <v>0</v>
      </c>
      <c r="J346" s="168">
        <v>0.06557</v>
      </c>
      <c r="K346" s="166">
        <f>G346*J346</f>
        <v>1.121247</v>
      </c>
      <c r="L346" s="168">
        <v>0</v>
      </c>
      <c r="M346" s="166">
        <f>G346*L346</f>
        <v>0</v>
      </c>
      <c r="N346" s="169">
        <v>15</v>
      </c>
      <c r="O346" s="170">
        <v>16</v>
      </c>
      <c r="P346" s="14" t="s">
        <v>676</v>
      </c>
    </row>
    <row r="347" spans="4:19" s="14" customFormat="1" ht="15.75" customHeight="1" hidden="1" outlineLevel="2">
      <c r="D347" s="171" t="s">
        <v>1279</v>
      </c>
      <c r="E347" s="172" t="s">
        <v>1280</v>
      </c>
      <c r="G347" s="173">
        <v>17.1</v>
      </c>
      <c r="P347" s="171" t="s">
        <v>676</v>
      </c>
      <c r="Q347" s="171" t="s">
        <v>676</v>
      </c>
      <c r="R347" s="171" t="s">
        <v>678</v>
      </c>
      <c r="S347" s="171" t="s">
        <v>668</v>
      </c>
    </row>
    <row r="348" spans="1:16" s="14" customFormat="1" ht="13.5" customHeight="1" outlineLevel="1" collapsed="1">
      <c r="A348" s="163" t="s">
        <v>1281</v>
      </c>
      <c r="B348" s="163" t="s">
        <v>672</v>
      </c>
      <c r="C348" s="163" t="s">
        <v>1254</v>
      </c>
      <c r="D348" s="164" t="s">
        <v>1282</v>
      </c>
      <c r="E348" s="165" t="s">
        <v>1283</v>
      </c>
      <c r="F348" s="163" t="s">
        <v>675</v>
      </c>
      <c r="G348" s="166">
        <v>50.14</v>
      </c>
      <c r="H348" s="167"/>
      <c r="I348" s="167">
        <f>ROUND(G348*H348,2)</f>
        <v>0</v>
      </c>
      <c r="J348" s="168">
        <v>0.01453</v>
      </c>
      <c r="K348" s="166">
        <f>G348*J348</f>
        <v>0.7285342</v>
      </c>
      <c r="L348" s="168">
        <v>0</v>
      </c>
      <c r="M348" s="166">
        <f>G348*L348</f>
        <v>0</v>
      </c>
      <c r="N348" s="169">
        <v>15</v>
      </c>
      <c r="O348" s="170">
        <v>16</v>
      </c>
      <c r="P348" s="14" t="s">
        <v>676</v>
      </c>
    </row>
    <row r="349" spans="4:19" s="14" customFormat="1" ht="15.75" customHeight="1" hidden="1" outlineLevel="2">
      <c r="D349" s="171"/>
      <c r="E349" s="172" t="s">
        <v>1284</v>
      </c>
      <c r="G349" s="173">
        <v>50.14</v>
      </c>
      <c r="P349" s="171" t="s">
        <v>676</v>
      </c>
      <c r="Q349" s="171" t="s">
        <v>676</v>
      </c>
      <c r="R349" s="171" t="s">
        <v>678</v>
      </c>
      <c r="S349" s="171" t="s">
        <v>668</v>
      </c>
    </row>
    <row r="350" spans="1:16" s="14" customFormat="1" ht="13.5" customHeight="1" outlineLevel="1" collapsed="1">
      <c r="A350" s="163" t="s">
        <v>1285</v>
      </c>
      <c r="B350" s="163" t="s">
        <v>672</v>
      </c>
      <c r="C350" s="163" t="s">
        <v>1254</v>
      </c>
      <c r="D350" s="164" t="s">
        <v>1286</v>
      </c>
      <c r="E350" s="165" t="s">
        <v>1287</v>
      </c>
      <c r="F350" s="163" t="s">
        <v>675</v>
      </c>
      <c r="G350" s="166">
        <v>197.406</v>
      </c>
      <c r="H350" s="167"/>
      <c r="I350" s="167">
        <f>ROUND(G350*H350,2)</f>
        <v>0</v>
      </c>
      <c r="J350" s="168">
        <v>0</v>
      </c>
      <c r="K350" s="166">
        <f>G350*J350</f>
        <v>0</v>
      </c>
      <c r="L350" s="168">
        <v>0</v>
      </c>
      <c r="M350" s="166">
        <f>G350*L350</f>
        <v>0</v>
      </c>
      <c r="N350" s="169">
        <v>15</v>
      </c>
      <c r="O350" s="170">
        <v>16</v>
      </c>
      <c r="P350" s="14" t="s">
        <v>676</v>
      </c>
    </row>
    <row r="351" spans="4:19" s="14" customFormat="1" ht="15.75" customHeight="1" hidden="1" outlineLevel="2">
      <c r="D351" s="171"/>
      <c r="E351" s="172" t="s">
        <v>1288</v>
      </c>
      <c r="G351" s="173">
        <v>97.126</v>
      </c>
      <c r="P351" s="171" t="s">
        <v>676</v>
      </c>
      <c r="Q351" s="171" t="s">
        <v>676</v>
      </c>
      <c r="R351" s="171" t="s">
        <v>678</v>
      </c>
      <c r="S351" s="171" t="s">
        <v>668</v>
      </c>
    </row>
    <row r="352" spans="4:19" s="14" customFormat="1" ht="15.75" customHeight="1" hidden="1" outlineLevel="2">
      <c r="D352" s="171"/>
      <c r="E352" s="172" t="s">
        <v>1289</v>
      </c>
      <c r="G352" s="173">
        <v>100.28</v>
      </c>
      <c r="P352" s="171" t="s">
        <v>676</v>
      </c>
      <c r="Q352" s="171" t="s">
        <v>676</v>
      </c>
      <c r="R352" s="171" t="s">
        <v>678</v>
      </c>
      <c r="S352" s="171" t="s">
        <v>668</v>
      </c>
    </row>
    <row r="353" spans="1:16" s="14" customFormat="1" ht="13.5" customHeight="1" outlineLevel="1" collapsed="1">
      <c r="A353" s="174" t="s">
        <v>1290</v>
      </c>
      <c r="B353" s="174" t="s">
        <v>691</v>
      </c>
      <c r="C353" s="174" t="s">
        <v>692</v>
      </c>
      <c r="D353" s="175" t="s">
        <v>1291</v>
      </c>
      <c r="E353" s="176" t="s">
        <v>559</v>
      </c>
      <c r="F353" s="174" t="s">
        <v>675</v>
      </c>
      <c r="G353" s="177">
        <v>217.147</v>
      </c>
      <c r="H353" s="178"/>
      <c r="I353" s="178">
        <f>ROUND(G353*H353,2)</f>
        <v>0</v>
      </c>
      <c r="J353" s="179">
        <v>0.00017</v>
      </c>
      <c r="K353" s="177">
        <f>G353*J353</f>
        <v>0.03691499</v>
      </c>
      <c r="L353" s="179">
        <v>0</v>
      </c>
      <c r="M353" s="177">
        <f>G353*L353</f>
        <v>0</v>
      </c>
      <c r="N353" s="180">
        <v>15</v>
      </c>
      <c r="O353" s="181">
        <v>32</v>
      </c>
      <c r="P353" s="182" t="s">
        <v>676</v>
      </c>
    </row>
    <row r="354" spans="1:16" s="14" customFormat="1" ht="13.5" customHeight="1" outlineLevel="1" collapsed="1">
      <c r="A354" s="163" t="s">
        <v>1292</v>
      </c>
      <c r="B354" s="163" t="s">
        <v>672</v>
      </c>
      <c r="C354" s="163" t="s">
        <v>1254</v>
      </c>
      <c r="D354" s="164" t="s">
        <v>1293</v>
      </c>
      <c r="E354" s="165" t="s">
        <v>1294</v>
      </c>
      <c r="F354" s="163" t="s">
        <v>675</v>
      </c>
      <c r="G354" s="166">
        <v>70.73</v>
      </c>
      <c r="H354" s="167"/>
      <c r="I354" s="167">
        <f>ROUND(G354*H354,2)</f>
        <v>0</v>
      </c>
      <c r="J354" s="168">
        <v>0</v>
      </c>
      <c r="K354" s="166">
        <f>G354*J354</f>
        <v>0</v>
      </c>
      <c r="L354" s="168">
        <v>0.01786</v>
      </c>
      <c r="M354" s="166">
        <f>G354*L354</f>
        <v>1.2632378000000002</v>
      </c>
      <c r="N354" s="169">
        <v>15</v>
      </c>
      <c r="O354" s="170">
        <v>16</v>
      </c>
      <c r="P354" s="14" t="s">
        <v>676</v>
      </c>
    </row>
    <row r="355" spans="4:19" s="14" customFormat="1" ht="15.75" customHeight="1" hidden="1" outlineLevel="2">
      <c r="D355" s="171"/>
      <c r="E355" s="172" t="s">
        <v>1023</v>
      </c>
      <c r="G355" s="173">
        <v>30.3</v>
      </c>
      <c r="P355" s="171" t="s">
        <v>676</v>
      </c>
      <c r="Q355" s="171" t="s">
        <v>676</v>
      </c>
      <c r="R355" s="171" t="s">
        <v>678</v>
      </c>
      <c r="S355" s="171" t="s">
        <v>668</v>
      </c>
    </row>
    <row r="356" spans="4:19" s="14" customFormat="1" ht="15.75" customHeight="1" hidden="1" outlineLevel="2">
      <c r="D356" s="171"/>
      <c r="E356" s="172" t="s">
        <v>1024</v>
      </c>
      <c r="G356" s="173">
        <v>40.43</v>
      </c>
      <c r="P356" s="171" t="s">
        <v>676</v>
      </c>
      <c r="Q356" s="171" t="s">
        <v>676</v>
      </c>
      <c r="R356" s="171" t="s">
        <v>678</v>
      </c>
      <c r="S356" s="171" t="s">
        <v>668</v>
      </c>
    </row>
    <row r="357" spans="1:16" s="14" customFormat="1" ht="13.5" customHeight="1" outlineLevel="1" collapsed="1">
      <c r="A357" s="163" t="s">
        <v>1295</v>
      </c>
      <c r="B357" s="163" t="s">
        <v>672</v>
      </c>
      <c r="C357" s="163" t="s">
        <v>1254</v>
      </c>
      <c r="D357" s="164" t="s">
        <v>1296</v>
      </c>
      <c r="E357" s="165" t="s">
        <v>1297</v>
      </c>
      <c r="F357" s="163" t="s">
        <v>675</v>
      </c>
      <c r="G357" s="166">
        <v>48.563</v>
      </c>
      <c r="H357" s="167"/>
      <c r="I357" s="167">
        <f>ROUND(G357*H357,2)</f>
        <v>0</v>
      </c>
      <c r="J357" s="168">
        <v>0.01388</v>
      </c>
      <c r="K357" s="166">
        <f>G357*J357</f>
        <v>0.67405444</v>
      </c>
      <c r="L357" s="168">
        <v>0</v>
      </c>
      <c r="M357" s="166">
        <f>G357*L357</f>
        <v>0</v>
      </c>
      <c r="N357" s="169">
        <v>15</v>
      </c>
      <c r="O357" s="170">
        <v>16</v>
      </c>
      <c r="P357" s="14" t="s">
        <v>676</v>
      </c>
    </row>
    <row r="358" spans="4:19" s="14" customFormat="1" ht="15.75" customHeight="1" hidden="1" outlineLevel="2">
      <c r="D358" s="171"/>
      <c r="E358" s="172" t="s">
        <v>1072</v>
      </c>
      <c r="G358" s="173">
        <v>48.563</v>
      </c>
      <c r="P358" s="171" t="s">
        <v>676</v>
      </c>
      <c r="Q358" s="171" t="s">
        <v>676</v>
      </c>
      <c r="R358" s="171" t="s">
        <v>678</v>
      </c>
      <c r="S358" s="171" t="s">
        <v>668</v>
      </c>
    </row>
    <row r="359" spans="1:16" s="14" customFormat="1" ht="13.5" customHeight="1" outlineLevel="1" collapsed="1">
      <c r="A359" s="163" t="s">
        <v>1298</v>
      </c>
      <c r="B359" s="163" t="s">
        <v>672</v>
      </c>
      <c r="C359" s="163" t="s">
        <v>1254</v>
      </c>
      <c r="D359" s="164" t="s">
        <v>1299</v>
      </c>
      <c r="E359" s="165" t="s">
        <v>1300</v>
      </c>
      <c r="F359" s="163" t="s">
        <v>705</v>
      </c>
      <c r="G359" s="166">
        <v>2.16</v>
      </c>
      <c r="H359" s="167"/>
      <c r="I359" s="167">
        <f>ROUND(G359*H359,2)</f>
        <v>0</v>
      </c>
      <c r="J359" s="168">
        <v>0.01189</v>
      </c>
      <c r="K359" s="166">
        <f>G359*J359</f>
        <v>0.0256824</v>
      </c>
      <c r="L359" s="168">
        <v>0</v>
      </c>
      <c r="M359" s="166">
        <f>G359*L359</f>
        <v>0</v>
      </c>
      <c r="N359" s="169">
        <v>15</v>
      </c>
      <c r="O359" s="170">
        <v>16</v>
      </c>
      <c r="P359" s="14" t="s">
        <v>676</v>
      </c>
    </row>
    <row r="360" spans="4:19" s="14" customFormat="1" ht="15.75" customHeight="1" hidden="1" outlineLevel="2">
      <c r="D360" s="171"/>
      <c r="E360" s="172" t="s">
        <v>1301</v>
      </c>
      <c r="G360" s="173">
        <v>2.16</v>
      </c>
      <c r="P360" s="171" t="s">
        <v>676</v>
      </c>
      <c r="Q360" s="171" t="s">
        <v>676</v>
      </c>
      <c r="R360" s="171" t="s">
        <v>678</v>
      </c>
      <c r="S360" s="171" t="s">
        <v>671</v>
      </c>
    </row>
    <row r="361" spans="1:16" s="14" customFormat="1" ht="13.5" customHeight="1" outlineLevel="1" collapsed="1">
      <c r="A361" s="163" t="s">
        <v>1302</v>
      </c>
      <c r="B361" s="163" t="s">
        <v>672</v>
      </c>
      <c r="C361" s="163" t="s">
        <v>1254</v>
      </c>
      <c r="D361" s="164" t="s">
        <v>1303</v>
      </c>
      <c r="E361" s="165" t="s">
        <v>1304</v>
      </c>
      <c r="F361" s="163" t="s">
        <v>686</v>
      </c>
      <c r="G361" s="166">
        <v>1</v>
      </c>
      <c r="H361" s="167"/>
      <c r="I361" s="167">
        <f>ROUND(G361*H361,2)</f>
        <v>0</v>
      </c>
      <c r="J361" s="168">
        <v>7E-05</v>
      </c>
      <c r="K361" s="166">
        <f>G361*J361</f>
        <v>7E-05</v>
      </c>
      <c r="L361" s="168">
        <v>0</v>
      </c>
      <c r="M361" s="166">
        <f>G361*L361</f>
        <v>0</v>
      </c>
      <c r="N361" s="169">
        <v>15</v>
      </c>
      <c r="O361" s="170">
        <v>16</v>
      </c>
      <c r="P361" s="14" t="s">
        <v>676</v>
      </c>
    </row>
    <row r="362" spans="1:16" s="14" customFormat="1" ht="13.5" customHeight="1" outlineLevel="1">
      <c r="A362" s="174" t="s">
        <v>1305</v>
      </c>
      <c r="B362" s="174" t="s">
        <v>691</v>
      </c>
      <c r="C362" s="174" t="s">
        <v>692</v>
      </c>
      <c r="D362" s="175" t="s">
        <v>1306</v>
      </c>
      <c r="E362" s="176" t="s">
        <v>1307</v>
      </c>
      <c r="F362" s="174" t="s">
        <v>686</v>
      </c>
      <c r="G362" s="177">
        <v>1</v>
      </c>
      <c r="H362" s="178"/>
      <c r="I362" s="178">
        <f>ROUND(G362*H362,2)</f>
        <v>0</v>
      </c>
      <c r="J362" s="179">
        <v>0.00073</v>
      </c>
      <c r="K362" s="177">
        <f>G362*J362</f>
        <v>0.00073</v>
      </c>
      <c r="L362" s="179">
        <v>0</v>
      </c>
      <c r="M362" s="177">
        <f>G362*L362</f>
        <v>0</v>
      </c>
      <c r="N362" s="180">
        <v>15</v>
      </c>
      <c r="O362" s="181">
        <v>32</v>
      </c>
      <c r="P362" s="182" t="s">
        <v>676</v>
      </c>
    </row>
    <row r="363" spans="1:16" s="14" customFormat="1" ht="13.5" customHeight="1" outlineLevel="1" collapsed="1">
      <c r="A363" s="163" t="s">
        <v>1308</v>
      </c>
      <c r="B363" s="163" t="s">
        <v>672</v>
      </c>
      <c r="C363" s="163" t="s">
        <v>1254</v>
      </c>
      <c r="D363" s="164" t="s">
        <v>1309</v>
      </c>
      <c r="E363" s="165" t="s">
        <v>1310</v>
      </c>
      <c r="F363" s="163" t="s">
        <v>705</v>
      </c>
      <c r="G363" s="166">
        <v>21.92</v>
      </c>
      <c r="H363" s="167"/>
      <c r="I363" s="167">
        <f>ROUND(G363*H363,2)</f>
        <v>0</v>
      </c>
      <c r="J363" s="168">
        <v>0.00514</v>
      </c>
      <c r="K363" s="166">
        <f>G363*J363</f>
        <v>0.1126688</v>
      </c>
      <c r="L363" s="168">
        <v>0</v>
      </c>
      <c r="M363" s="166">
        <f>G363*L363</f>
        <v>0</v>
      </c>
      <c r="N363" s="169">
        <v>15</v>
      </c>
      <c r="O363" s="170">
        <v>16</v>
      </c>
      <c r="P363" s="14" t="s">
        <v>676</v>
      </c>
    </row>
    <row r="364" spans="4:19" s="14" customFormat="1" ht="15.75" customHeight="1" hidden="1" outlineLevel="2">
      <c r="D364" s="171"/>
      <c r="E364" s="172" t="s">
        <v>1311</v>
      </c>
      <c r="G364" s="173">
        <v>15</v>
      </c>
      <c r="P364" s="171" t="s">
        <v>676</v>
      </c>
      <c r="Q364" s="171" t="s">
        <v>676</v>
      </c>
      <c r="R364" s="171" t="s">
        <v>678</v>
      </c>
      <c r="S364" s="171" t="s">
        <v>668</v>
      </c>
    </row>
    <row r="365" spans="4:19" s="14" customFormat="1" ht="15.75" customHeight="1" hidden="1" outlineLevel="2">
      <c r="D365" s="171"/>
      <c r="E365" s="172" t="s">
        <v>1312</v>
      </c>
      <c r="G365" s="173">
        <v>3.52</v>
      </c>
      <c r="P365" s="171" t="s">
        <v>676</v>
      </c>
      <c r="Q365" s="171" t="s">
        <v>676</v>
      </c>
      <c r="R365" s="171" t="s">
        <v>678</v>
      </c>
      <c r="S365" s="171" t="s">
        <v>668</v>
      </c>
    </row>
    <row r="366" spans="4:19" s="14" customFormat="1" ht="15.75" customHeight="1" hidden="1" outlineLevel="2">
      <c r="D366" s="171"/>
      <c r="E366" s="172" t="s">
        <v>1313</v>
      </c>
      <c r="G366" s="173">
        <v>3.4</v>
      </c>
      <c r="P366" s="171" t="s">
        <v>676</v>
      </c>
      <c r="Q366" s="171" t="s">
        <v>676</v>
      </c>
      <c r="R366" s="171" t="s">
        <v>678</v>
      </c>
      <c r="S366" s="171" t="s">
        <v>668</v>
      </c>
    </row>
    <row r="367" spans="1:16" s="14" customFormat="1" ht="24" customHeight="1" outlineLevel="1" collapsed="1">
      <c r="A367" s="163" t="s">
        <v>1314</v>
      </c>
      <c r="B367" s="163" t="s">
        <v>672</v>
      </c>
      <c r="C367" s="163" t="s">
        <v>1254</v>
      </c>
      <c r="D367" s="164" t="s">
        <v>1315</v>
      </c>
      <c r="E367" s="165" t="s">
        <v>1316</v>
      </c>
      <c r="F367" s="163" t="s">
        <v>686</v>
      </c>
      <c r="G367" s="166">
        <v>1</v>
      </c>
      <c r="H367" s="167"/>
      <c r="I367" s="167">
        <f>ROUND(G367*H367,2)</f>
        <v>0</v>
      </c>
      <c r="J367" s="168">
        <v>0</v>
      </c>
      <c r="K367" s="166">
        <f>G367*J367</f>
        <v>0</v>
      </c>
      <c r="L367" s="168">
        <v>0</v>
      </c>
      <c r="M367" s="166">
        <f>G367*L367</f>
        <v>0</v>
      </c>
      <c r="N367" s="169">
        <v>15</v>
      </c>
      <c r="O367" s="170">
        <v>16</v>
      </c>
      <c r="P367" s="14" t="s">
        <v>676</v>
      </c>
    </row>
    <row r="368" spans="1:16" s="14" customFormat="1" ht="13.5" customHeight="1" outlineLevel="1">
      <c r="A368" s="174" t="s">
        <v>1317</v>
      </c>
      <c r="B368" s="174" t="s">
        <v>691</v>
      </c>
      <c r="C368" s="174" t="s">
        <v>692</v>
      </c>
      <c r="D368" s="175" t="s">
        <v>1318</v>
      </c>
      <c r="E368" s="176" t="s">
        <v>1319</v>
      </c>
      <c r="F368" s="174" t="s">
        <v>686</v>
      </c>
      <c r="G368" s="177">
        <v>1</v>
      </c>
      <c r="H368" s="178"/>
      <c r="I368" s="178">
        <f>ROUND(G368*H368,2)</f>
        <v>0</v>
      </c>
      <c r="J368" s="179">
        <v>0.037</v>
      </c>
      <c r="K368" s="177">
        <f>G368*J368</f>
        <v>0.037</v>
      </c>
      <c r="L368" s="179">
        <v>0</v>
      </c>
      <c r="M368" s="177">
        <f>G368*L368</f>
        <v>0</v>
      </c>
      <c r="N368" s="180">
        <v>15</v>
      </c>
      <c r="O368" s="181">
        <v>32</v>
      </c>
      <c r="P368" s="182" t="s">
        <v>676</v>
      </c>
    </row>
    <row r="369" spans="1:16" s="14" customFormat="1" ht="13.5" customHeight="1" outlineLevel="1">
      <c r="A369" s="163" t="s">
        <v>1320</v>
      </c>
      <c r="B369" s="163" t="s">
        <v>672</v>
      </c>
      <c r="C369" s="163" t="s">
        <v>1254</v>
      </c>
      <c r="D369" s="164" t="s">
        <v>1321</v>
      </c>
      <c r="E369" s="165" t="s">
        <v>1322</v>
      </c>
      <c r="F369" s="163" t="s">
        <v>608</v>
      </c>
      <c r="G369" s="166">
        <f>SUBTOTAL(9,I338:I368)/100</f>
        <v>0</v>
      </c>
      <c r="H369" s="167"/>
      <c r="I369" s="167">
        <f>ROUND(G369*H369,2)</f>
        <v>0</v>
      </c>
      <c r="J369" s="168">
        <v>0</v>
      </c>
      <c r="K369" s="166">
        <f>G369*J369</f>
        <v>0</v>
      </c>
      <c r="L369" s="168">
        <v>0</v>
      </c>
      <c r="M369" s="166">
        <f>G369*L369</f>
        <v>0</v>
      </c>
      <c r="N369" s="169">
        <v>15</v>
      </c>
      <c r="O369" s="170">
        <v>16</v>
      </c>
      <c r="P369" s="14" t="s">
        <v>676</v>
      </c>
    </row>
    <row r="370" spans="2:16" s="132" customFormat="1" ht="12.75" customHeight="1">
      <c r="B370" s="137" t="s">
        <v>625</v>
      </c>
      <c r="D370" s="138" t="s">
        <v>1323</v>
      </c>
      <c r="E370" s="138" t="s">
        <v>1324</v>
      </c>
      <c r="I370" s="139">
        <f>SUM(I371:I386)</f>
        <v>0</v>
      </c>
      <c r="K370" s="140">
        <f>SUM(K371:K386)</f>
        <v>0.1462429</v>
      </c>
      <c r="M370" s="140">
        <f>SUM(M371:M386)</f>
        <v>0.36472059</v>
      </c>
      <c r="P370" s="138" t="s">
        <v>671</v>
      </c>
    </row>
    <row r="371" spans="1:16" s="14" customFormat="1" ht="13.5" customHeight="1" outlineLevel="1">
      <c r="A371" s="163" t="s">
        <v>1325</v>
      </c>
      <c r="B371" s="163" t="s">
        <v>672</v>
      </c>
      <c r="C371" s="163" t="s">
        <v>1323</v>
      </c>
      <c r="D371" s="164" t="s">
        <v>1326</v>
      </c>
      <c r="E371" s="165" t="s">
        <v>1327</v>
      </c>
      <c r="F371" s="163" t="s">
        <v>705</v>
      </c>
      <c r="G371" s="166">
        <v>9.88</v>
      </c>
      <c r="H371" s="167"/>
      <c r="I371" s="167">
        <f aca="true" t="shared" si="3" ref="I371:I376">ROUND(G371*H371,2)</f>
        <v>0</v>
      </c>
      <c r="J371" s="168">
        <v>0.00285</v>
      </c>
      <c r="K371" s="166">
        <f aca="true" t="shared" si="4" ref="K371:K376">G371*J371</f>
        <v>0.028158000000000002</v>
      </c>
      <c r="L371" s="168">
        <v>0</v>
      </c>
      <c r="M371" s="166">
        <f aca="true" t="shared" si="5" ref="M371:M376">G371*L371</f>
        <v>0</v>
      </c>
      <c r="N371" s="169">
        <v>15</v>
      </c>
      <c r="O371" s="170">
        <v>16</v>
      </c>
      <c r="P371" s="14" t="s">
        <v>676</v>
      </c>
    </row>
    <row r="372" spans="1:16" s="14" customFormat="1" ht="13.5" customHeight="1" outlineLevel="1">
      <c r="A372" s="163" t="s">
        <v>1328</v>
      </c>
      <c r="B372" s="163" t="s">
        <v>672</v>
      </c>
      <c r="C372" s="163" t="s">
        <v>1323</v>
      </c>
      <c r="D372" s="164" t="s">
        <v>1329</v>
      </c>
      <c r="E372" s="165" t="s">
        <v>1330</v>
      </c>
      <c r="F372" s="163" t="s">
        <v>705</v>
      </c>
      <c r="G372" s="166">
        <v>7.7</v>
      </c>
      <c r="H372" s="167"/>
      <c r="I372" s="167">
        <f t="shared" si="3"/>
        <v>0</v>
      </c>
      <c r="J372" s="168">
        <v>0.00205</v>
      </c>
      <c r="K372" s="166">
        <f t="shared" si="4"/>
        <v>0.015785</v>
      </c>
      <c r="L372" s="168">
        <v>0</v>
      </c>
      <c r="M372" s="166">
        <f t="shared" si="5"/>
        <v>0</v>
      </c>
      <c r="N372" s="169">
        <v>15</v>
      </c>
      <c r="O372" s="170">
        <v>16</v>
      </c>
      <c r="P372" s="14" t="s">
        <v>676</v>
      </c>
    </row>
    <row r="373" spans="1:16" s="14" customFormat="1" ht="24" customHeight="1" outlineLevel="1">
      <c r="A373" s="163" t="s">
        <v>1331</v>
      </c>
      <c r="B373" s="163" t="s">
        <v>672</v>
      </c>
      <c r="C373" s="163" t="s">
        <v>1323</v>
      </c>
      <c r="D373" s="164" t="s">
        <v>1332</v>
      </c>
      <c r="E373" s="165" t="s">
        <v>1333</v>
      </c>
      <c r="F373" s="163" t="s">
        <v>705</v>
      </c>
      <c r="G373" s="166">
        <v>5.375</v>
      </c>
      <c r="H373" s="167"/>
      <c r="I373" s="167">
        <f t="shared" si="3"/>
        <v>0</v>
      </c>
      <c r="J373" s="168">
        <v>0.00546</v>
      </c>
      <c r="K373" s="166">
        <f t="shared" si="4"/>
        <v>0.0293475</v>
      </c>
      <c r="L373" s="168">
        <v>0</v>
      </c>
      <c r="M373" s="166">
        <f t="shared" si="5"/>
        <v>0</v>
      </c>
      <c r="N373" s="169">
        <v>15</v>
      </c>
      <c r="O373" s="170">
        <v>16</v>
      </c>
      <c r="P373" s="14" t="s">
        <v>676</v>
      </c>
    </row>
    <row r="374" spans="1:16" s="14" customFormat="1" ht="13.5" customHeight="1" outlineLevel="1">
      <c r="A374" s="163" t="s">
        <v>1334</v>
      </c>
      <c r="B374" s="163" t="s">
        <v>672</v>
      </c>
      <c r="C374" s="163" t="s">
        <v>1323</v>
      </c>
      <c r="D374" s="164" t="s">
        <v>1335</v>
      </c>
      <c r="E374" s="165" t="s">
        <v>1336</v>
      </c>
      <c r="F374" s="163" t="s">
        <v>705</v>
      </c>
      <c r="G374" s="166">
        <v>9.88</v>
      </c>
      <c r="H374" s="167"/>
      <c r="I374" s="167">
        <f t="shared" si="3"/>
        <v>0</v>
      </c>
      <c r="J374" s="168">
        <v>0.0033</v>
      </c>
      <c r="K374" s="166">
        <f t="shared" si="4"/>
        <v>0.032604</v>
      </c>
      <c r="L374" s="168">
        <v>0</v>
      </c>
      <c r="M374" s="166">
        <f t="shared" si="5"/>
        <v>0</v>
      </c>
      <c r="N374" s="169">
        <v>15</v>
      </c>
      <c r="O374" s="170">
        <v>16</v>
      </c>
      <c r="P374" s="14" t="s">
        <v>676</v>
      </c>
    </row>
    <row r="375" spans="1:16" s="14" customFormat="1" ht="13.5" customHeight="1" outlineLevel="1">
      <c r="A375" s="163" t="s">
        <v>1337</v>
      </c>
      <c r="B375" s="163" t="s">
        <v>672</v>
      </c>
      <c r="C375" s="163" t="s">
        <v>1323</v>
      </c>
      <c r="D375" s="164" t="s">
        <v>1338</v>
      </c>
      <c r="E375" s="165" t="s">
        <v>1339</v>
      </c>
      <c r="F375" s="163" t="s">
        <v>686</v>
      </c>
      <c r="G375" s="166">
        <v>1</v>
      </c>
      <c r="H375" s="167"/>
      <c r="I375" s="167">
        <f t="shared" si="3"/>
        <v>0</v>
      </c>
      <c r="J375" s="168">
        <v>0.00335</v>
      </c>
      <c r="K375" s="166">
        <f t="shared" si="4"/>
        <v>0.00335</v>
      </c>
      <c r="L375" s="168">
        <v>0</v>
      </c>
      <c r="M375" s="166">
        <f t="shared" si="5"/>
        <v>0</v>
      </c>
      <c r="N375" s="169">
        <v>15</v>
      </c>
      <c r="O375" s="170">
        <v>16</v>
      </c>
      <c r="P375" s="14" t="s">
        <v>676</v>
      </c>
    </row>
    <row r="376" spans="1:16" s="14" customFormat="1" ht="13.5" customHeight="1" outlineLevel="1" collapsed="1">
      <c r="A376" s="163" t="s">
        <v>1340</v>
      </c>
      <c r="B376" s="163" t="s">
        <v>672</v>
      </c>
      <c r="C376" s="163" t="s">
        <v>1323</v>
      </c>
      <c r="D376" s="164" t="s">
        <v>1341</v>
      </c>
      <c r="E376" s="165" t="s">
        <v>1342</v>
      </c>
      <c r="F376" s="163" t="s">
        <v>675</v>
      </c>
      <c r="G376" s="166">
        <v>10.71</v>
      </c>
      <c r="H376" s="167"/>
      <c r="I376" s="167">
        <f t="shared" si="3"/>
        <v>0</v>
      </c>
      <c r="J376" s="168">
        <v>0</v>
      </c>
      <c r="K376" s="166">
        <f t="shared" si="4"/>
        <v>0</v>
      </c>
      <c r="L376" s="168">
        <v>0.00751</v>
      </c>
      <c r="M376" s="166">
        <f t="shared" si="5"/>
        <v>0.0804321</v>
      </c>
      <c r="N376" s="169">
        <v>15</v>
      </c>
      <c r="O376" s="170">
        <v>16</v>
      </c>
      <c r="P376" s="14" t="s">
        <v>676</v>
      </c>
    </row>
    <row r="377" spans="4:19" s="14" customFormat="1" ht="15.75" customHeight="1" hidden="1" outlineLevel="2">
      <c r="D377" s="171"/>
      <c r="E377" s="172" t="s">
        <v>890</v>
      </c>
      <c r="G377" s="173">
        <v>10.71</v>
      </c>
      <c r="P377" s="171" t="s">
        <v>676</v>
      </c>
      <c r="Q377" s="171" t="s">
        <v>676</v>
      </c>
      <c r="R377" s="171" t="s">
        <v>678</v>
      </c>
      <c r="S377" s="171" t="s">
        <v>671</v>
      </c>
    </row>
    <row r="378" spans="1:16" s="14" customFormat="1" ht="13.5" customHeight="1" outlineLevel="1" collapsed="1">
      <c r="A378" s="163" t="s">
        <v>1343</v>
      </c>
      <c r="B378" s="163" t="s">
        <v>672</v>
      </c>
      <c r="C378" s="163" t="s">
        <v>1323</v>
      </c>
      <c r="D378" s="164" t="s">
        <v>1344</v>
      </c>
      <c r="E378" s="165" t="s">
        <v>1345</v>
      </c>
      <c r="F378" s="163" t="s">
        <v>705</v>
      </c>
      <c r="G378" s="166">
        <v>21.219</v>
      </c>
      <c r="H378" s="167"/>
      <c r="I378" s="167">
        <f>ROUND(G378*H378,2)</f>
        <v>0</v>
      </c>
      <c r="J378" s="168">
        <v>0</v>
      </c>
      <c r="K378" s="166">
        <f>G378*J378</f>
        <v>0</v>
      </c>
      <c r="L378" s="168">
        <v>0.00326</v>
      </c>
      <c r="M378" s="166">
        <f>G378*L378</f>
        <v>0.06917394</v>
      </c>
      <c r="N378" s="169">
        <v>15</v>
      </c>
      <c r="O378" s="170">
        <v>16</v>
      </c>
      <c r="P378" s="14" t="s">
        <v>676</v>
      </c>
    </row>
    <row r="379" spans="4:19" s="14" customFormat="1" ht="15.75" customHeight="1" hidden="1" outlineLevel="2">
      <c r="D379" s="171"/>
      <c r="E379" s="172" t="s">
        <v>1346</v>
      </c>
      <c r="G379" s="173">
        <v>21.219</v>
      </c>
      <c r="P379" s="171" t="s">
        <v>676</v>
      </c>
      <c r="Q379" s="171" t="s">
        <v>676</v>
      </c>
      <c r="R379" s="171" t="s">
        <v>678</v>
      </c>
      <c r="S379" s="171" t="s">
        <v>668</v>
      </c>
    </row>
    <row r="380" spans="1:16" s="14" customFormat="1" ht="13.5" customHeight="1" outlineLevel="1" collapsed="1">
      <c r="A380" s="163" t="s">
        <v>1347</v>
      </c>
      <c r="B380" s="163" t="s">
        <v>672</v>
      </c>
      <c r="C380" s="163" t="s">
        <v>1323</v>
      </c>
      <c r="D380" s="164" t="s">
        <v>1348</v>
      </c>
      <c r="E380" s="165" t="s">
        <v>1349</v>
      </c>
      <c r="F380" s="163" t="s">
        <v>705</v>
      </c>
      <c r="G380" s="166">
        <v>9.88</v>
      </c>
      <c r="H380" s="167"/>
      <c r="I380" s="167">
        <f>ROUND(G380*H380,2)</f>
        <v>0</v>
      </c>
      <c r="J380" s="168">
        <v>0.00288</v>
      </c>
      <c r="K380" s="166">
        <f>G380*J380</f>
        <v>0.028454400000000005</v>
      </c>
      <c r="L380" s="168">
        <v>0</v>
      </c>
      <c r="M380" s="166">
        <f>G380*L380</f>
        <v>0</v>
      </c>
      <c r="N380" s="169">
        <v>15</v>
      </c>
      <c r="O380" s="170">
        <v>16</v>
      </c>
      <c r="P380" s="14" t="s">
        <v>676</v>
      </c>
    </row>
    <row r="381" spans="1:16" s="14" customFormat="1" ht="13.5" customHeight="1" outlineLevel="1" collapsed="1">
      <c r="A381" s="163" t="s">
        <v>1350</v>
      </c>
      <c r="B381" s="163" t="s">
        <v>672</v>
      </c>
      <c r="C381" s="163" t="s">
        <v>1323</v>
      </c>
      <c r="D381" s="164" t="s">
        <v>1351</v>
      </c>
      <c r="E381" s="165" t="s">
        <v>1352</v>
      </c>
      <c r="F381" s="163" t="s">
        <v>705</v>
      </c>
      <c r="G381" s="166">
        <v>40.5</v>
      </c>
      <c r="H381" s="167"/>
      <c r="I381" s="167">
        <f>ROUND(G381*H381,2)</f>
        <v>0</v>
      </c>
      <c r="J381" s="168">
        <v>0</v>
      </c>
      <c r="K381" s="166">
        <f>G381*J381</f>
        <v>0</v>
      </c>
      <c r="L381" s="168">
        <v>0.00298</v>
      </c>
      <c r="M381" s="166">
        <f>G381*L381</f>
        <v>0.12069</v>
      </c>
      <c r="N381" s="169">
        <v>15</v>
      </c>
      <c r="O381" s="170">
        <v>16</v>
      </c>
      <c r="P381" s="14" t="s">
        <v>676</v>
      </c>
    </row>
    <row r="382" spans="4:19" s="14" customFormat="1" ht="15.75" customHeight="1" hidden="1" outlineLevel="2">
      <c r="D382" s="171"/>
      <c r="E382" s="172" t="s">
        <v>1353</v>
      </c>
      <c r="G382" s="173">
        <v>40.5</v>
      </c>
      <c r="P382" s="171" t="s">
        <v>676</v>
      </c>
      <c r="Q382" s="171" t="s">
        <v>676</v>
      </c>
      <c r="R382" s="171" t="s">
        <v>678</v>
      </c>
      <c r="S382" s="171" t="s">
        <v>668</v>
      </c>
    </row>
    <row r="383" spans="1:16" s="14" customFormat="1" ht="13.5" customHeight="1" outlineLevel="1" collapsed="1">
      <c r="A383" s="163" t="s">
        <v>1354</v>
      </c>
      <c r="B383" s="163" t="s">
        <v>672</v>
      </c>
      <c r="C383" s="163" t="s">
        <v>1323</v>
      </c>
      <c r="D383" s="164" t="s">
        <v>1355</v>
      </c>
      <c r="E383" s="165" t="s">
        <v>1356</v>
      </c>
      <c r="F383" s="163" t="s">
        <v>705</v>
      </c>
      <c r="G383" s="166">
        <v>7.556</v>
      </c>
      <c r="H383" s="167"/>
      <c r="I383" s="167">
        <f>ROUND(G383*H383,2)</f>
        <v>0</v>
      </c>
      <c r="J383" s="168">
        <v>0</v>
      </c>
      <c r="K383" s="166">
        <f>G383*J383</f>
        <v>0</v>
      </c>
      <c r="L383" s="168">
        <v>0.00445</v>
      </c>
      <c r="M383" s="166">
        <f>G383*L383</f>
        <v>0.0336242</v>
      </c>
      <c r="N383" s="169">
        <v>15</v>
      </c>
      <c r="O383" s="170">
        <v>16</v>
      </c>
      <c r="P383" s="14" t="s">
        <v>676</v>
      </c>
    </row>
    <row r="384" spans="1:16" s="14" customFormat="1" ht="13.5" customHeight="1" outlineLevel="1">
      <c r="A384" s="163" t="s">
        <v>1357</v>
      </c>
      <c r="B384" s="163" t="s">
        <v>672</v>
      </c>
      <c r="C384" s="163" t="s">
        <v>1323</v>
      </c>
      <c r="D384" s="164" t="s">
        <v>1358</v>
      </c>
      <c r="E384" s="165" t="s">
        <v>1359</v>
      </c>
      <c r="F384" s="163" t="s">
        <v>705</v>
      </c>
      <c r="G384" s="166">
        <v>13.663</v>
      </c>
      <c r="H384" s="167"/>
      <c r="I384" s="167">
        <f>ROUND(G384*H384,2)</f>
        <v>0</v>
      </c>
      <c r="J384" s="168">
        <v>0</v>
      </c>
      <c r="K384" s="166">
        <f>G384*J384</f>
        <v>0</v>
      </c>
      <c r="L384" s="168">
        <v>0.00445</v>
      </c>
      <c r="M384" s="166">
        <f>G384*L384</f>
        <v>0.06080035</v>
      </c>
      <c r="N384" s="169">
        <v>15</v>
      </c>
      <c r="O384" s="170">
        <v>16</v>
      </c>
      <c r="P384" s="14" t="s">
        <v>676</v>
      </c>
    </row>
    <row r="385" spans="1:16" s="14" customFormat="1" ht="13.5" customHeight="1" outlineLevel="1">
      <c r="A385" s="163" t="s">
        <v>1360</v>
      </c>
      <c r="B385" s="163" t="s">
        <v>672</v>
      </c>
      <c r="C385" s="163" t="s">
        <v>1323</v>
      </c>
      <c r="D385" s="164" t="s">
        <v>1361</v>
      </c>
      <c r="E385" s="165" t="s">
        <v>1362</v>
      </c>
      <c r="F385" s="163" t="s">
        <v>705</v>
      </c>
      <c r="G385" s="166">
        <v>3.2</v>
      </c>
      <c r="H385" s="167"/>
      <c r="I385" s="167">
        <f>ROUND(G385*H385,2)</f>
        <v>0</v>
      </c>
      <c r="J385" s="168">
        <v>0.00267</v>
      </c>
      <c r="K385" s="166">
        <f>G385*J385</f>
        <v>0.008544000000000001</v>
      </c>
      <c r="L385" s="168">
        <v>0</v>
      </c>
      <c r="M385" s="166">
        <f>G385*L385</f>
        <v>0</v>
      </c>
      <c r="N385" s="169">
        <v>15</v>
      </c>
      <c r="O385" s="170">
        <v>16</v>
      </c>
      <c r="P385" s="14" t="s">
        <v>676</v>
      </c>
    </row>
    <row r="386" spans="1:16" s="14" customFormat="1" ht="13.5" customHeight="1" outlineLevel="1">
      <c r="A386" s="163" t="s">
        <v>1363</v>
      </c>
      <c r="B386" s="163" t="s">
        <v>672</v>
      </c>
      <c r="C386" s="163" t="s">
        <v>1323</v>
      </c>
      <c r="D386" s="164" t="s">
        <v>1364</v>
      </c>
      <c r="E386" s="165" t="s">
        <v>1365</v>
      </c>
      <c r="F386" s="163" t="s">
        <v>608</v>
      </c>
      <c r="G386" s="166">
        <f>SUBTOTAL(9,I371:I385)/100</f>
        <v>0</v>
      </c>
      <c r="H386" s="167"/>
      <c r="I386" s="167">
        <f>ROUND(G386*H386,2)</f>
        <v>0</v>
      </c>
      <c r="J386" s="168">
        <v>0</v>
      </c>
      <c r="K386" s="166">
        <f>G386*J386</f>
        <v>0</v>
      </c>
      <c r="L386" s="168">
        <v>0</v>
      </c>
      <c r="M386" s="166">
        <f>G386*L386</f>
        <v>0</v>
      </c>
      <c r="N386" s="169">
        <v>15</v>
      </c>
      <c r="O386" s="170">
        <v>16</v>
      </c>
      <c r="P386" s="14" t="s">
        <v>676</v>
      </c>
    </row>
    <row r="387" spans="2:16" s="132" customFormat="1" ht="12.75" customHeight="1">
      <c r="B387" s="137" t="s">
        <v>625</v>
      </c>
      <c r="D387" s="138" t="s">
        <v>1009</v>
      </c>
      <c r="E387" s="138" t="s">
        <v>1366</v>
      </c>
      <c r="I387" s="139">
        <f>SUM(I388:I401)</f>
        <v>0</v>
      </c>
      <c r="K387" s="140">
        <f>SUM(K388:K401)</f>
        <v>0.13021536</v>
      </c>
      <c r="M387" s="140">
        <f>SUM(M388:M401)</f>
        <v>15.60920207</v>
      </c>
      <c r="P387" s="138" t="s">
        <v>671</v>
      </c>
    </row>
    <row r="388" spans="1:16" s="14" customFormat="1" ht="24" customHeight="1" outlineLevel="1" collapsed="1">
      <c r="A388" s="163" t="s">
        <v>1367</v>
      </c>
      <c r="B388" s="163" t="s">
        <v>672</v>
      </c>
      <c r="C388" s="163" t="s">
        <v>1009</v>
      </c>
      <c r="D388" s="164" t="s">
        <v>1368</v>
      </c>
      <c r="E388" s="165" t="s">
        <v>1369</v>
      </c>
      <c r="F388" s="163" t="s">
        <v>675</v>
      </c>
      <c r="G388" s="166">
        <v>203.71</v>
      </c>
      <c r="H388" s="167"/>
      <c r="I388" s="167">
        <f>ROUND(G388*H388,2)</f>
        <v>0</v>
      </c>
      <c r="J388" s="168">
        <v>0</v>
      </c>
      <c r="K388" s="166">
        <f>G388*J388</f>
        <v>0</v>
      </c>
      <c r="L388" s="168">
        <v>0</v>
      </c>
      <c r="M388" s="166">
        <f>G388*L388</f>
        <v>0</v>
      </c>
      <c r="N388" s="169">
        <v>15</v>
      </c>
      <c r="O388" s="170">
        <v>16</v>
      </c>
      <c r="P388" s="14" t="s">
        <v>676</v>
      </c>
    </row>
    <row r="389" spans="4:19" s="14" customFormat="1" ht="15.75" customHeight="1" hidden="1" outlineLevel="2">
      <c r="D389" s="171"/>
      <c r="E389" s="172" t="s">
        <v>1370</v>
      </c>
      <c r="G389" s="173">
        <v>203.71</v>
      </c>
      <c r="P389" s="171" t="s">
        <v>676</v>
      </c>
      <c r="Q389" s="171" t="s">
        <v>676</v>
      </c>
      <c r="R389" s="171" t="s">
        <v>678</v>
      </c>
      <c r="S389" s="171" t="s">
        <v>671</v>
      </c>
    </row>
    <row r="390" spans="1:16" s="14" customFormat="1" ht="13.5" customHeight="1" outlineLevel="1" collapsed="1">
      <c r="A390" s="174" t="s">
        <v>1371</v>
      </c>
      <c r="B390" s="174" t="s">
        <v>691</v>
      </c>
      <c r="C390" s="174" t="s">
        <v>692</v>
      </c>
      <c r="D390" s="175" t="s">
        <v>1372</v>
      </c>
      <c r="E390" s="176" t="s">
        <v>1373</v>
      </c>
      <c r="F390" s="174" t="s">
        <v>686</v>
      </c>
      <c r="G390" s="177">
        <v>30</v>
      </c>
      <c r="H390" s="178"/>
      <c r="I390" s="178">
        <f>ROUND(G390*H390,2)</f>
        <v>0</v>
      </c>
      <c r="J390" s="179">
        <v>0.0022</v>
      </c>
      <c r="K390" s="177">
        <f>G390*J390</f>
        <v>0.066</v>
      </c>
      <c r="L390" s="179">
        <v>0</v>
      </c>
      <c r="M390" s="177">
        <f>G390*L390</f>
        <v>0</v>
      </c>
      <c r="N390" s="180">
        <v>15</v>
      </c>
      <c r="O390" s="181">
        <v>32</v>
      </c>
      <c r="P390" s="182" t="s">
        <v>676</v>
      </c>
    </row>
    <row r="391" spans="1:16" s="14" customFormat="1" ht="24" customHeight="1" outlineLevel="1" collapsed="1">
      <c r="A391" s="163" t="s">
        <v>1374</v>
      </c>
      <c r="B391" s="163" t="s">
        <v>672</v>
      </c>
      <c r="C391" s="163" t="s">
        <v>1009</v>
      </c>
      <c r="D391" s="164" t="s">
        <v>1375</v>
      </c>
      <c r="E391" s="165" t="s">
        <v>1376</v>
      </c>
      <c r="F391" s="163" t="s">
        <v>675</v>
      </c>
      <c r="G391" s="166">
        <v>234.619</v>
      </c>
      <c r="H391" s="167"/>
      <c r="I391" s="167">
        <f>ROUND(G391*H391,2)</f>
        <v>0</v>
      </c>
      <c r="J391" s="168">
        <v>0</v>
      </c>
      <c r="K391" s="166">
        <f>G391*J391</f>
        <v>0</v>
      </c>
      <c r="L391" s="168">
        <v>0</v>
      </c>
      <c r="M391" s="166">
        <f>G391*L391</f>
        <v>0</v>
      </c>
      <c r="N391" s="169">
        <v>15</v>
      </c>
      <c r="O391" s="170">
        <v>16</v>
      </c>
      <c r="P391" s="14" t="s">
        <v>676</v>
      </c>
    </row>
    <row r="392" spans="4:19" s="14" customFormat="1" ht="15.75" customHeight="1" hidden="1" outlineLevel="2">
      <c r="D392" s="171"/>
      <c r="E392" s="172" t="s">
        <v>1377</v>
      </c>
      <c r="G392" s="173">
        <v>234.619</v>
      </c>
      <c r="P392" s="171" t="s">
        <v>676</v>
      </c>
      <c r="Q392" s="171" t="s">
        <v>676</v>
      </c>
      <c r="R392" s="171" t="s">
        <v>678</v>
      </c>
      <c r="S392" s="171" t="s">
        <v>671</v>
      </c>
    </row>
    <row r="393" spans="1:16" s="14" customFormat="1" ht="13.5" customHeight="1" outlineLevel="1" collapsed="1">
      <c r="A393" s="163" t="s">
        <v>1378</v>
      </c>
      <c r="B393" s="163" t="s">
        <v>672</v>
      </c>
      <c r="C393" s="163" t="s">
        <v>1009</v>
      </c>
      <c r="D393" s="164" t="s">
        <v>1379</v>
      </c>
      <c r="E393" s="165" t="s">
        <v>1380</v>
      </c>
      <c r="F393" s="163" t="s">
        <v>675</v>
      </c>
      <c r="G393" s="166">
        <v>234.619</v>
      </c>
      <c r="H393" s="167"/>
      <c r="I393" s="167">
        <f>ROUND(G393*H393,2)</f>
        <v>0</v>
      </c>
      <c r="J393" s="168">
        <v>0</v>
      </c>
      <c r="K393" s="166">
        <f>G393*J393</f>
        <v>0</v>
      </c>
      <c r="L393" s="168">
        <v>0.0664</v>
      </c>
      <c r="M393" s="166">
        <f>G393*L393</f>
        <v>15.5787016</v>
      </c>
      <c r="N393" s="169">
        <v>15</v>
      </c>
      <c r="O393" s="170">
        <v>16</v>
      </c>
      <c r="P393" s="14" t="s">
        <v>676</v>
      </c>
    </row>
    <row r="394" spans="4:19" s="14" customFormat="1" ht="15.75" customHeight="1" hidden="1" outlineLevel="2">
      <c r="D394" s="171" t="s">
        <v>1377</v>
      </c>
      <c r="E394" s="172" t="s">
        <v>1381</v>
      </c>
      <c r="G394" s="173">
        <v>234.619</v>
      </c>
      <c r="P394" s="171" t="s">
        <v>676</v>
      </c>
      <c r="Q394" s="171" t="s">
        <v>676</v>
      </c>
      <c r="R394" s="171" t="s">
        <v>678</v>
      </c>
      <c r="S394" s="171" t="s">
        <v>668</v>
      </c>
    </row>
    <row r="395" spans="1:16" s="14" customFormat="1" ht="24" customHeight="1" outlineLevel="1" collapsed="1">
      <c r="A395" s="163" t="s">
        <v>1382</v>
      </c>
      <c r="B395" s="163" t="s">
        <v>672</v>
      </c>
      <c r="C395" s="163" t="s">
        <v>1009</v>
      </c>
      <c r="D395" s="164" t="s">
        <v>1383</v>
      </c>
      <c r="E395" s="165" t="s">
        <v>0</v>
      </c>
      <c r="F395" s="163" t="s">
        <v>675</v>
      </c>
      <c r="G395" s="166">
        <v>265.353</v>
      </c>
      <c r="H395" s="167"/>
      <c r="I395" s="167">
        <f>ROUND(G395*H395,2)</f>
        <v>0</v>
      </c>
      <c r="J395" s="168">
        <v>0</v>
      </c>
      <c r="K395" s="166">
        <f>G395*J395</f>
        <v>0</v>
      </c>
      <c r="L395" s="168">
        <v>0</v>
      </c>
      <c r="M395" s="166">
        <f>G395*L395</f>
        <v>0</v>
      </c>
      <c r="N395" s="169">
        <v>15</v>
      </c>
      <c r="O395" s="170">
        <v>16</v>
      </c>
      <c r="P395" s="14" t="s">
        <v>676</v>
      </c>
    </row>
    <row r="396" spans="4:19" s="14" customFormat="1" ht="15.75" customHeight="1" hidden="1" outlineLevel="2">
      <c r="D396" s="171"/>
      <c r="E396" s="172" t="s">
        <v>1</v>
      </c>
      <c r="G396" s="173">
        <v>265.353</v>
      </c>
      <c r="P396" s="171" t="s">
        <v>676</v>
      </c>
      <c r="Q396" s="171" t="s">
        <v>676</v>
      </c>
      <c r="R396" s="171" t="s">
        <v>678</v>
      </c>
      <c r="S396" s="171" t="s">
        <v>671</v>
      </c>
    </row>
    <row r="397" spans="1:16" s="14" customFormat="1" ht="13.5" customHeight="1" outlineLevel="1" collapsed="1">
      <c r="A397" s="174" t="s">
        <v>2</v>
      </c>
      <c r="B397" s="174" t="s">
        <v>691</v>
      </c>
      <c r="C397" s="174" t="s">
        <v>692</v>
      </c>
      <c r="D397" s="175" t="s">
        <v>3</v>
      </c>
      <c r="E397" s="176" t="s">
        <v>4</v>
      </c>
      <c r="F397" s="174" t="s">
        <v>675</v>
      </c>
      <c r="G397" s="177">
        <v>291.888</v>
      </c>
      <c r="H397" s="178"/>
      <c r="I397" s="178">
        <f>ROUND(G397*H397,2)</f>
        <v>0</v>
      </c>
      <c r="J397" s="179">
        <v>0.00022</v>
      </c>
      <c r="K397" s="177">
        <f>G397*J397</f>
        <v>0.06421536</v>
      </c>
      <c r="L397" s="179">
        <v>0</v>
      </c>
      <c r="M397" s="177">
        <f>G397*L397</f>
        <v>0</v>
      </c>
      <c r="N397" s="180">
        <v>15</v>
      </c>
      <c r="O397" s="181">
        <v>32</v>
      </c>
      <c r="P397" s="182" t="s">
        <v>676</v>
      </c>
    </row>
    <row r="398" spans="1:16" s="14" customFormat="1" ht="13.5" customHeight="1" outlineLevel="1">
      <c r="A398" s="163" t="s">
        <v>5</v>
      </c>
      <c r="B398" s="163" t="s">
        <v>672</v>
      </c>
      <c r="C398" s="163" t="s">
        <v>1009</v>
      </c>
      <c r="D398" s="164" t="s">
        <v>6</v>
      </c>
      <c r="E398" s="165" t="s">
        <v>7</v>
      </c>
      <c r="F398" s="163" t="s">
        <v>675</v>
      </c>
      <c r="G398" s="166">
        <v>203.71</v>
      </c>
      <c r="H398" s="167"/>
      <c r="I398" s="167">
        <f>ROUND(G398*H398,2)</f>
        <v>0</v>
      </c>
      <c r="J398" s="168">
        <v>0</v>
      </c>
      <c r="K398" s="166">
        <f>G398*J398</f>
        <v>0</v>
      </c>
      <c r="L398" s="168">
        <v>0</v>
      </c>
      <c r="M398" s="166">
        <f>G398*L398</f>
        <v>0</v>
      </c>
      <c r="N398" s="169">
        <v>15</v>
      </c>
      <c r="O398" s="170">
        <v>16</v>
      </c>
      <c r="P398" s="14" t="s">
        <v>676</v>
      </c>
    </row>
    <row r="399" spans="1:16" s="14" customFormat="1" ht="13.5" customHeight="1" outlineLevel="1" collapsed="1">
      <c r="A399" s="163" t="s">
        <v>8</v>
      </c>
      <c r="B399" s="163" t="s">
        <v>672</v>
      </c>
      <c r="C399" s="163" t="s">
        <v>1009</v>
      </c>
      <c r="D399" s="164" t="s">
        <v>9</v>
      </c>
      <c r="E399" s="165" t="s">
        <v>10</v>
      </c>
      <c r="F399" s="163" t="s">
        <v>675</v>
      </c>
      <c r="G399" s="166">
        <v>234.619</v>
      </c>
      <c r="H399" s="167"/>
      <c r="I399" s="167">
        <f>ROUND(G399*H399,2)</f>
        <v>0</v>
      </c>
      <c r="J399" s="168">
        <v>0</v>
      </c>
      <c r="K399" s="166">
        <f>G399*J399</f>
        <v>0</v>
      </c>
      <c r="L399" s="168">
        <v>0.00013</v>
      </c>
      <c r="M399" s="166">
        <f>G399*L399</f>
        <v>0.03050047</v>
      </c>
      <c r="N399" s="169">
        <v>15</v>
      </c>
      <c r="O399" s="170">
        <v>16</v>
      </c>
      <c r="P399" s="14" t="s">
        <v>676</v>
      </c>
    </row>
    <row r="400" spans="4:19" s="14" customFormat="1" ht="15.75" customHeight="1" hidden="1" outlineLevel="2">
      <c r="D400" s="171"/>
      <c r="E400" s="172" t="s">
        <v>1377</v>
      </c>
      <c r="G400" s="173">
        <v>234.619</v>
      </c>
      <c r="P400" s="171" t="s">
        <v>676</v>
      </c>
      <c r="Q400" s="171" t="s">
        <v>676</v>
      </c>
      <c r="R400" s="171" t="s">
        <v>678</v>
      </c>
      <c r="S400" s="171" t="s">
        <v>668</v>
      </c>
    </row>
    <row r="401" spans="1:16" s="14" customFormat="1" ht="13.5" customHeight="1" outlineLevel="1" collapsed="1">
      <c r="A401" s="163" t="s">
        <v>11</v>
      </c>
      <c r="B401" s="163" t="s">
        <v>672</v>
      </c>
      <c r="C401" s="163" t="s">
        <v>1009</v>
      </c>
      <c r="D401" s="164" t="s">
        <v>12</v>
      </c>
      <c r="E401" s="165" t="s">
        <v>13</v>
      </c>
      <c r="F401" s="163" t="s">
        <v>608</v>
      </c>
      <c r="G401" s="166">
        <f>SUBTOTAL(9,I388:I400)/100</f>
        <v>0</v>
      </c>
      <c r="H401" s="167"/>
      <c r="I401" s="167">
        <f>ROUND(G401*H401,2)</f>
        <v>0</v>
      </c>
      <c r="J401" s="168">
        <v>0</v>
      </c>
      <c r="K401" s="166">
        <f>G401*J401</f>
        <v>0</v>
      </c>
      <c r="L401" s="168">
        <v>0</v>
      </c>
      <c r="M401" s="166">
        <f>G401*L401</f>
        <v>0</v>
      </c>
      <c r="N401" s="169">
        <v>15</v>
      </c>
      <c r="O401" s="170">
        <v>16</v>
      </c>
      <c r="P401" s="14" t="s">
        <v>676</v>
      </c>
    </row>
    <row r="402" spans="2:16" s="132" customFormat="1" ht="12.75" customHeight="1">
      <c r="B402" s="137" t="s">
        <v>625</v>
      </c>
      <c r="D402" s="138" t="s">
        <v>14</v>
      </c>
      <c r="E402" s="138" t="s">
        <v>15</v>
      </c>
      <c r="I402" s="139">
        <f>SUM(I403:I456)</f>
        <v>0</v>
      </c>
      <c r="K402" s="140">
        <f>SUM(K403:K456)</f>
        <v>0.57291676</v>
      </c>
      <c r="M402" s="140">
        <f>SUM(M403:M456)</f>
        <v>0.3093</v>
      </c>
      <c r="P402" s="138" t="s">
        <v>671</v>
      </c>
    </row>
    <row r="403" spans="1:16" s="14" customFormat="1" ht="13.5" customHeight="1" outlineLevel="1" collapsed="1">
      <c r="A403" s="163" t="s">
        <v>16</v>
      </c>
      <c r="B403" s="163" t="s">
        <v>672</v>
      </c>
      <c r="C403" s="163" t="s">
        <v>14</v>
      </c>
      <c r="D403" s="164" t="s">
        <v>17</v>
      </c>
      <c r="E403" s="165" t="s">
        <v>18</v>
      </c>
      <c r="F403" s="163" t="s">
        <v>675</v>
      </c>
      <c r="G403" s="166">
        <v>1.035</v>
      </c>
      <c r="H403" s="167"/>
      <c r="I403" s="167">
        <f>ROUND(G403*H403,2)</f>
        <v>0</v>
      </c>
      <c r="J403" s="168">
        <v>0</v>
      </c>
      <c r="K403" s="166">
        <f>G403*J403</f>
        <v>0</v>
      </c>
      <c r="L403" s="168">
        <v>0</v>
      </c>
      <c r="M403" s="166">
        <f>G403*L403</f>
        <v>0</v>
      </c>
      <c r="N403" s="169">
        <v>15</v>
      </c>
      <c r="O403" s="170">
        <v>16</v>
      </c>
      <c r="P403" s="14" t="s">
        <v>676</v>
      </c>
    </row>
    <row r="404" spans="4:19" s="14" customFormat="1" ht="15.75" customHeight="1" hidden="1" outlineLevel="2">
      <c r="D404" s="171"/>
      <c r="E404" s="172" t="s">
        <v>19</v>
      </c>
      <c r="G404" s="173">
        <v>0.559</v>
      </c>
      <c r="P404" s="171" t="s">
        <v>676</v>
      </c>
      <c r="Q404" s="171" t="s">
        <v>676</v>
      </c>
      <c r="R404" s="171" t="s">
        <v>678</v>
      </c>
      <c r="S404" s="171" t="s">
        <v>668</v>
      </c>
    </row>
    <row r="405" spans="4:19" s="14" customFormat="1" ht="15.75" customHeight="1" hidden="1" outlineLevel="2">
      <c r="D405" s="171"/>
      <c r="E405" s="172" t="s">
        <v>20</v>
      </c>
      <c r="G405" s="173">
        <v>0.25</v>
      </c>
      <c r="P405" s="171" t="s">
        <v>676</v>
      </c>
      <c r="Q405" s="171" t="s">
        <v>676</v>
      </c>
      <c r="R405" s="171" t="s">
        <v>678</v>
      </c>
      <c r="S405" s="171" t="s">
        <v>668</v>
      </c>
    </row>
    <row r="406" spans="4:19" s="14" customFormat="1" ht="15.75" customHeight="1" hidden="1" outlineLevel="2">
      <c r="D406" s="171"/>
      <c r="E406" s="172" t="s">
        <v>21</v>
      </c>
      <c r="G406" s="173">
        <v>0.226</v>
      </c>
      <c r="P406" s="171" t="s">
        <v>676</v>
      </c>
      <c r="Q406" s="171" t="s">
        <v>676</v>
      </c>
      <c r="R406" s="171" t="s">
        <v>678</v>
      </c>
      <c r="S406" s="171" t="s">
        <v>668</v>
      </c>
    </row>
    <row r="407" spans="1:16" s="14" customFormat="1" ht="13.5" customHeight="1" outlineLevel="1" collapsed="1">
      <c r="A407" s="174" t="s">
        <v>22</v>
      </c>
      <c r="B407" s="174" t="s">
        <v>691</v>
      </c>
      <c r="C407" s="174" t="s">
        <v>692</v>
      </c>
      <c r="D407" s="175" t="s">
        <v>23</v>
      </c>
      <c r="E407" s="176" t="s">
        <v>24</v>
      </c>
      <c r="F407" s="174" t="s">
        <v>675</v>
      </c>
      <c r="G407" s="177">
        <v>1.087</v>
      </c>
      <c r="H407" s="178"/>
      <c r="I407" s="178">
        <f>ROUND(G407*H407,2)</f>
        <v>0</v>
      </c>
      <c r="J407" s="179">
        <v>0.01023</v>
      </c>
      <c r="K407" s="177">
        <f>G407*J407</f>
        <v>0.01112001</v>
      </c>
      <c r="L407" s="179">
        <v>0</v>
      </c>
      <c r="M407" s="177">
        <f>G407*L407</f>
        <v>0</v>
      </c>
      <c r="N407" s="180">
        <v>15</v>
      </c>
      <c r="O407" s="181">
        <v>32</v>
      </c>
      <c r="P407" s="182" t="s">
        <v>676</v>
      </c>
    </row>
    <row r="408" spans="1:16" s="14" customFormat="1" ht="13.5" customHeight="1" outlineLevel="1" collapsed="1">
      <c r="A408" s="163" t="s">
        <v>25</v>
      </c>
      <c r="B408" s="163" t="s">
        <v>672</v>
      </c>
      <c r="C408" s="163" t="s">
        <v>14</v>
      </c>
      <c r="D408" s="164" t="s">
        <v>26</v>
      </c>
      <c r="E408" s="165" t="s">
        <v>27</v>
      </c>
      <c r="F408" s="163" t="s">
        <v>675</v>
      </c>
      <c r="G408" s="166">
        <v>1.031</v>
      </c>
      <c r="H408" s="167"/>
      <c r="I408" s="167">
        <f>ROUND(G408*H408,2)</f>
        <v>0</v>
      </c>
      <c r="J408" s="168">
        <v>0.00025</v>
      </c>
      <c r="K408" s="166">
        <f>G408*J408</f>
        <v>0.00025775</v>
      </c>
      <c r="L408" s="168">
        <v>0</v>
      </c>
      <c r="M408" s="166">
        <f>G408*L408</f>
        <v>0</v>
      </c>
      <c r="N408" s="169">
        <v>15</v>
      </c>
      <c r="O408" s="170">
        <v>16</v>
      </c>
      <c r="P408" s="14" t="s">
        <v>676</v>
      </c>
    </row>
    <row r="409" spans="4:19" s="14" customFormat="1" ht="15.75" customHeight="1" hidden="1" outlineLevel="2">
      <c r="D409" s="171"/>
      <c r="E409" s="172" t="s">
        <v>28</v>
      </c>
      <c r="G409" s="173">
        <v>0.509</v>
      </c>
      <c r="P409" s="171" t="s">
        <v>676</v>
      </c>
      <c r="Q409" s="171" t="s">
        <v>676</v>
      </c>
      <c r="R409" s="171" t="s">
        <v>678</v>
      </c>
      <c r="S409" s="171" t="s">
        <v>668</v>
      </c>
    </row>
    <row r="410" spans="4:19" s="14" customFormat="1" ht="15.75" customHeight="1" hidden="1" outlineLevel="2">
      <c r="D410" s="171"/>
      <c r="E410" s="172" t="s">
        <v>29</v>
      </c>
      <c r="G410" s="173">
        <v>0.522</v>
      </c>
      <c r="P410" s="171" t="s">
        <v>676</v>
      </c>
      <c r="Q410" s="171" t="s">
        <v>676</v>
      </c>
      <c r="R410" s="171" t="s">
        <v>678</v>
      </c>
      <c r="S410" s="171" t="s">
        <v>668</v>
      </c>
    </row>
    <row r="411" spans="1:16" s="14" customFormat="1" ht="13.5" customHeight="1" outlineLevel="1" collapsed="1">
      <c r="A411" s="174" t="s">
        <v>30</v>
      </c>
      <c r="B411" s="174" t="s">
        <v>691</v>
      </c>
      <c r="C411" s="174" t="s">
        <v>692</v>
      </c>
      <c r="D411" s="175" t="s">
        <v>31</v>
      </c>
      <c r="E411" s="176" t="s">
        <v>32</v>
      </c>
      <c r="F411" s="174" t="s">
        <v>686</v>
      </c>
      <c r="G411" s="177">
        <v>1</v>
      </c>
      <c r="H411" s="178"/>
      <c r="I411" s="178">
        <f>ROUND(G411*H411,2)</f>
        <v>0</v>
      </c>
      <c r="J411" s="179">
        <v>0.02</v>
      </c>
      <c r="K411" s="177">
        <f>G411*J411</f>
        <v>0.02</v>
      </c>
      <c r="L411" s="179">
        <v>0</v>
      </c>
      <c r="M411" s="177">
        <f>G411*L411</f>
        <v>0</v>
      </c>
      <c r="N411" s="180">
        <v>15</v>
      </c>
      <c r="O411" s="181">
        <v>32</v>
      </c>
      <c r="P411" s="182" t="s">
        <v>676</v>
      </c>
    </row>
    <row r="412" spans="1:16" s="14" customFormat="1" ht="13.5" customHeight="1" outlineLevel="1">
      <c r="A412" s="174" t="s">
        <v>33</v>
      </c>
      <c r="B412" s="174" t="s">
        <v>691</v>
      </c>
      <c r="C412" s="174" t="s">
        <v>692</v>
      </c>
      <c r="D412" s="175" t="s">
        <v>34</v>
      </c>
      <c r="E412" s="176" t="s">
        <v>35</v>
      </c>
      <c r="F412" s="174" t="s">
        <v>686</v>
      </c>
      <c r="G412" s="177">
        <v>1</v>
      </c>
      <c r="H412" s="178"/>
      <c r="I412" s="178">
        <f>ROUND(G412*H412,2)</f>
        <v>0</v>
      </c>
      <c r="J412" s="179">
        <v>0.022</v>
      </c>
      <c r="K412" s="177">
        <f>G412*J412</f>
        <v>0.022</v>
      </c>
      <c r="L412" s="179">
        <v>0</v>
      </c>
      <c r="M412" s="177">
        <f>G412*L412</f>
        <v>0</v>
      </c>
      <c r="N412" s="180">
        <v>15</v>
      </c>
      <c r="O412" s="181">
        <v>32</v>
      </c>
      <c r="P412" s="182" t="s">
        <v>676</v>
      </c>
    </row>
    <row r="413" spans="1:16" s="14" customFormat="1" ht="13.5" customHeight="1" outlineLevel="1" collapsed="1">
      <c r="A413" s="163" t="s">
        <v>36</v>
      </c>
      <c r="B413" s="163" t="s">
        <v>672</v>
      </c>
      <c r="C413" s="163" t="s">
        <v>14</v>
      </c>
      <c r="D413" s="164" t="s">
        <v>37</v>
      </c>
      <c r="E413" s="165" t="s">
        <v>38</v>
      </c>
      <c r="F413" s="163" t="s">
        <v>675</v>
      </c>
      <c r="G413" s="166">
        <v>1.796</v>
      </c>
      <c r="H413" s="167"/>
      <c r="I413" s="167">
        <f>ROUND(G413*H413,2)</f>
        <v>0</v>
      </c>
      <c r="J413" s="168">
        <v>0.00025</v>
      </c>
      <c r="K413" s="166">
        <f>G413*J413</f>
        <v>0.000449</v>
      </c>
      <c r="L413" s="168">
        <v>0</v>
      </c>
      <c r="M413" s="166">
        <f>G413*L413</f>
        <v>0</v>
      </c>
      <c r="N413" s="169">
        <v>15</v>
      </c>
      <c r="O413" s="170">
        <v>16</v>
      </c>
      <c r="P413" s="14" t="s">
        <v>676</v>
      </c>
    </row>
    <row r="414" spans="4:19" s="14" customFormat="1" ht="15.75" customHeight="1" hidden="1" outlineLevel="2">
      <c r="D414" s="171"/>
      <c r="E414" s="172" t="s">
        <v>39</v>
      </c>
      <c r="G414" s="173">
        <v>1.796</v>
      </c>
      <c r="P414" s="171" t="s">
        <v>676</v>
      </c>
      <c r="Q414" s="171" t="s">
        <v>676</v>
      </c>
      <c r="R414" s="171" t="s">
        <v>678</v>
      </c>
      <c r="S414" s="171" t="s">
        <v>671</v>
      </c>
    </row>
    <row r="415" spans="4:19" s="14" customFormat="1" ht="15.75" customHeight="1" hidden="1" outlineLevel="2">
      <c r="D415" s="183"/>
      <c r="E415" s="184" t="s">
        <v>40</v>
      </c>
      <c r="G415" s="186"/>
      <c r="P415" s="183" t="s">
        <v>676</v>
      </c>
      <c r="Q415" s="183" t="s">
        <v>671</v>
      </c>
      <c r="R415" s="183" t="s">
        <v>678</v>
      </c>
      <c r="S415" s="183" t="s">
        <v>668</v>
      </c>
    </row>
    <row r="416" spans="1:16" s="14" customFormat="1" ht="13.5" customHeight="1" outlineLevel="1" collapsed="1">
      <c r="A416" s="174" t="s">
        <v>41</v>
      </c>
      <c r="B416" s="174" t="s">
        <v>691</v>
      </c>
      <c r="C416" s="174" t="s">
        <v>692</v>
      </c>
      <c r="D416" s="175" t="s">
        <v>42</v>
      </c>
      <c r="E416" s="176" t="s">
        <v>43</v>
      </c>
      <c r="F416" s="174" t="s">
        <v>686</v>
      </c>
      <c r="G416" s="177">
        <v>2</v>
      </c>
      <c r="H416" s="178"/>
      <c r="I416" s="178">
        <f>ROUND(G416*H416,2)</f>
        <v>0</v>
      </c>
      <c r="J416" s="179">
        <v>0.03</v>
      </c>
      <c r="K416" s="177">
        <f>G416*J416</f>
        <v>0.06</v>
      </c>
      <c r="L416" s="179">
        <v>0</v>
      </c>
      <c r="M416" s="177">
        <f>G416*L416</f>
        <v>0</v>
      </c>
      <c r="N416" s="180">
        <v>15</v>
      </c>
      <c r="O416" s="181">
        <v>32</v>
      </c>
      <c r="P416" s="182" t="s">
        <v>676</v>
      </c>
    </row>
    <row r="417" spans="1:16" s="14" customFormat="1" ht="24" customHeight="1" outlineLevel="1">
      <c r="A417" s="163" t="s">
        <v>44</v>
      </c>
      <c r="B417" s="163" t="s">
        <v>672</v>
      </c>
      <c r="C417" s="163" t="s">
        <v>14</v>
      </c>
      <c r="D417" s="164" t="s">
        <v>45</v>
      </c>
      <c r="E417" s="165" t="s">
        <v>46</v>
      </c>
      <c r="F417" s="163" t="s">
        <v>686</v>
      </c>
      <c r="G417" s="166">
        <v>1</v>
      </c>
      <c r="H417" s="167"/>
      <c r="I417" s="167">
        <f>ROUND(G417*H417,2)</f>
        <v>0</v>
      </c>
      <c r="J417" s="168">
        <v>0</v>
      </c>
      <c r="K417" s="166">
        <f>G417*J417</f>
        <v>0</v>
      </c>
      <c r="L417" s="168">
        <v>0</v>
      </c>
      <c r="M417" s="166">
        <f>G417*L417</f>
        <v>0</v>
      </c>
      <c r="N417" s="169">
        <v>15</v>
      </c>
      <c r="O417" s="170">
        <v>16</v>
      </c>
      <c r="P417" s="14" t="s">
        <v>676</v>
      </c>
    </row>
    <row r="418" spans="1:16" s="14" customFormat="1" ht="24" customHeight="1" outlineLevel="1">
      <c r="A418" s="174" t="s">
        <v>47</v>
      </c>
      <c r="B418" s="174" t="s">
        <v>691</v>
      </c>
      <c r="C418" s="174" t="s">
        <v>692</v>
      </c>
      <c r="D418" s="175" t="s">
        <v>48</v>
      </c>
      <c r="E418" s="176" t="s">
        <v>49</v>
      </c>
      <c r="F418" s="174" t="s">
        <v>686</v>
      </c>
      <c r="G418" s="177">
        <v>1</v>
      </c>
      <c r="H418" s="178"/>
      <c r="I418" s="178">
        <f>ROUND(G418*H418,2)</f>
        <v>0</v>
      </c>
      <c r="J418" s="179">
        <v>0.042</v>
      </c>
      <c r="K418" s="177">
        <f>G418*J418</f>
        <v>0.042</v>
      </c>
      <c r="L418" s="179">
        <v>0</v>
      </c>
      <c r="M418" s="177">
        <f>G418*L418</f>
        <v>0</v>
      </c>
      <c r="N418" s="180">
        <v>15</v>
      </c>
      <c r="O418" s="181">
        <v>32</v>
      </c>
      <c r="P418" s="182" t="s">
        <v>676</v>
      </c>
    </row>
    <row r="419" spans="1:16" s="14" customFormat="1" ht="13.5" customHeight="1" outlineLevel="1" collapsed="1">
      <c r="A419" s="163" t="s">
        <v>50</v>
      </c>
      <c r="B419" s="163" t="s">
        <v>672</v>
      </c>
      <c r="C419" s="163" t="s">
        <v>14</v>
      </c>
      <c r="D419" s="164" t="s">
        <v>51</v>
      </c>
      <c r="E419" s="165" t="s">
        <v>52</v>
      </c>
      <c r="F419" s="163" t="s">
        <v>686</v>
      </c>
      <c r="G419" s="166">
        <v>9</v>
      </c>
      <c r="H419" s="167"/>
      <c r="I419" s="167">
        <f>ROUND(G419*H419,2)</f>
        <v>0</v>
      </c>
      <c r="J419" s="168">
        <v>0</v>
      </c>
      <c r="K419" s="166">
        <f>G419*J419</f>
        <v>0</v>
      </c>
      <c r="L419" s="168">
        <v>0</v>
      </c>
      <c r="M419" s="166">
        <f>G419*L419</f>
        <v>0</v>
      </c>
      <c r="N419" s="169">
        <v>15</v>
      </c>
      <c r="O419" s="170">
        <v>16</v>
      </c>
      <c r="P419" s="14" t="s">
        <v>676</v>
      </c>
    </row>
    <row r="420" spans="4:19" s="14" customFormat="1" ht="15.75" customHeight="1" hidden="1" outlineLevel="2">
      <c r="D420" s="171"/>
      <c r="E420" s="172" t="s">
        <v>53</v>
      </c>
      <c r="G420" s="173">
        <v>6</v>
      </c>
      <c r="P420" s="171" t="s">
        <v>676</v>
      </c>
      <c r="Q420" s="171" t="s">
        <v>676</v>
      </c>
      <c r="R420" s="171" t="s">
        <v>678</v>
      </c>
      <c r="S420" s="171" t="s">
        <v>668</v>
      </c>
    </row>
    <row r="421" spans="4:19" s="14" customFormat="1" ht="15.75" customHeight="1" hidden="1" outlineLevel="2">
      <c r="D421" s="171"/>
      <c r="E421" s="172" t="s">
        <v>54</v>
      </c>
      <c r="G421" s="173">
        <v>2</v>
      </c>
      <c r="P421" s="171" t="s">
        <v>676</v>
      </c>
      <c r="Q421" s="171" t="s">
        <v>676</v>
      </c>
      <c r="R421" s="171" t="s">
        <v>678</v>
      </c>
      <c r="S421" s="171" t="s">
        <v>668</v>
      </c>
    </row>
    <row r="422" spans="4:19" s="14" customFormat="1" ht="15.75" customHeight="1" hidden="1" outlineLevel="2">
      <c r="D422" s="171"/>
      <c r="E422" s="172" t="s">
        <v>55</v>
      </c>
      <c r="G422" s="173">
        <v>1</v>
      </c>
      <c r="P422" s="171" t="s">
        <v>676</v>
      </c>
      <c r="Q422" s="171" t="s">
        <v>676</v>
      </c>
      <c r="R422" s="171" t="s">
        <v>678</v>
      </c>
      <c r="S422" s="171" t="s">
        <v>668</v>
      </c>
    </row>
    <row r="423" spans="1:16" s="14" customFormat="1" ht="13.5" customHeight="1" outlineLevel="1" collapsed="1">
      <c r="A423" s="174" t="s">
        <v>56</v>
      </c>
      <c r="B423" s="174" t="s">
        <v>691</v>
      </c>
      <c r="C423" s="174" t="s">
        <v>692</v>
      </c>
      <c r="D423" s="175" t="s">
        <v>57</v>
      </c>
      <c r="E423" s="176" t="s">
        <v>58</v>
      </c>
      <c r="F423" s="174" t="s">
        <v>686</v>
      </c>
      <c r="G423" s="177">
        <v>9</v>
      </c>
      <c r="H423" s="178"/>
      <c r="I423" s="178">
        <f aca="true" t="shared" si="6" ref="I423:I430">ROUND(G423*H423,2)</f>
        <v>0</v>
      </c>
      <c r="J423" s="179">
        <v>0.0012</v>
      </c>
      <c r="K423" s="177">
        <f aca="true" t="shared" si="7" ref="K423:K430">G423*J423</f>
        <v>0.010799999999999999</v>
      </c>
      <c r="L423" s="179">
        <v>0</v>
      </c>
      <c r="M423" s="177">
        <f aca="true" t="shared" si="8" ref="M423:M430">G423*L423</f>
        <v>0</v>
      </c>
      <c r="N423" s="180">
        <v>15</v>
      </c>
      <c r="O423" s="181">
        <v>32</v>
      </c>
      <c r="P423" s="182" t="s">
        <v>676</v>
      </c>
    </row>
    <row r="424" spans="1:16" s="14" customFormat="1" ht="13.5" customHeight="1" outlineLevel="1">
      <c r="A424" s="174" t="s">
        <v>59</v>
      </c>
      <c r="B424" s="174" t="s">
        <v>691</v>
      </c>
      <c r="C424" s="174" t="s">
        <v>692</v>
      </c>
      <c r="D424" s="175" t="s">
        <v>60</v>
      </c>
      <c r="E424" s="176" t="s">
        <v>61</v>
      </c>
      <c r="F424" s="174" t="s">
        <v>686</v>
      </c>
      <c r="G424" s="177">
        <v>1</v>
      </c>
      <c r="H424" s="178"/>
      <c r="I424" s="178">
        <f t="shared" si="6"/>
        <v>0</v>
      </c>
      <c r="J424" s="179">
        <v>0.013</v>
      </c>
      <c r="K424" s="177">
        <f t="shared" si="7"/>
        <v>0.013</v>
      </c>
      <c r="L424" s="179">
        <v>0</v>
      </c>
      <c r="M424" s="177">
        <f t="shared" si="8"/>
        <v>0</v>
      </c>
      <c r="N424" s="180">
        <v>15</v>
      </c>
      <c r="O424" s="181">
        <v>32</v>
      </c>
      <c r="P424" s="182" t="s">
        <v>676</v>
      </c>
    </row>
    <row r="425" spans="1:16" s="14" customFormat="1" ht="20.25" customHeight="1" outlineLevel="1">
      <c r="A425" s="174" t="s">
        <v>62</v>
      </c>
      <c r="B425" s="174" t="s">
        <v>691</v>
      </c>
      <c r="C425" s="174" t="s">
        <v>692</v>
      </c>
      <c r="D425" s="175" t="s">
        <v>63</v>
      </c>
      <c r="E425" s="176" t="s">
        <v>64</v>
      </c>
      <c r="F425" s="174" t="s">
        <v>686</v>
      </c>
      <c r="G425" s="177">
        <v>2</v>
      </c>
      <c r="H425" s="178"/>
      <c r="I425" s="178">
        <f t="shared" si="6"/>
        <v>0</v>
      </c>
      <c r="J425" s="179">
        <v>0.014</v>
      </c>
      <c r="K425" s="177">
        <f t="shared" si="7"/>
        <v>0.028</v>
      </c>
      <c r="L425" s="179">
        <v>0</v>
      </c>
      <c r="M425" s="177">
        <f t="shared" si="8"/>
        <v>0</v>
      </c>
      <c r="N425" s="180">
        <v>15</v>
      </c>
      <c r="O425" s="181">
        <v>32</v>
      </c>
      <c r="P425" s="182" t="s">
        <v>676</v>
      </c>
    </row>
    <row r="426" spans="1:16" s="14" customFormat="1" ht="19.5" customHeight="1" outlineLevel="1">
      <c r="A426" s="174" t="s">
        <v>65</v>
      </c>
      <c r="B426" s="174" t="s">
        <v>691</v>
      </c>
      <c r="C426" s="174" t="s">
        <v>692</v>
      </c>
      <c r="D426" s="175" t="s">
        <v>66</v>
      </c>
      <c r="E426" s="176" t="s">
        <v>67</v>
      </c>
      <c r="F426" s="174" t="s">
        <v>686</v>
      </c>
      <c r="G426" s="177">
        <v>6</v>
      </c>
      <c r="H426" s="178"/>
      <c r="I426" s="178">
        <f t="shared" si="6"/>
        <v>0</v>
      </c>
      <c r="J426" s="179">
        <v>0.016</v>
      </c>
      <c r="K426" s="177">
        <f t="shared" si="7"/>
        <v>0.096</v>
      </c>
      <c r="L426" s="179">
        <v>0</v>
      </c>
      <c r="M426" s="177">
        <f t="shared" si="8"/>
        <v>0</v>
      </c>
      <c r="N426" s="180">
        <v>15</v>
      </c>
      <c r="O426" s="181">
        <v>32</v>
      </c>
      <c r="P426" s="182" t="s">
        <v>676</v>
      </c>
    </row>
    <row r="427" spans="1:16" s="14" customFormat="1" ht="24" customHeight="1" outlineLevel="1">
      <c r="A427" s="163" t="s">
        <v>68</v>
      </c>
      <c r="B427" s="163" t="s">
        <v>672</v>
      </c>
      <c r="C427" s="163" t="s">
        <v>14</v>
      </c>
      <c r="D427" s="164" t="s">
        <v>69</v>
      </c>
      <c r="E427" s="165" t="s">
        <v>70</v>
      </c>
      <c r="F427" s="163" t="s">
        <v>686</v>
      </c>
      <c r="G427" s="166">
        <v>1</v>
      </c>
      <c r="H427" s="167"/>
      <c r="I427" s="167">
        <f t="shared" si="6"/>
        <v>0</v>
      </c>
      <c r="J427" s="168">
        <v>0</v>
      </c>
      <c r="K427" s="166">
        <f t="shared" si="7"/>
        <v>0</v>
      </c>
      <c r="L427" s="168">
        <v>0</v>
      </c>
      <c r="M427" s="166">
        <f t="shared" si="8"/>
        <v>0</v>
      </c>
      <c r="N427" s="169">
        <v>15</v>
      </c>
      <c r="O427" s="170">
        <v>16</v>
      </c>
      <c r="P427" s="14" t="s">
        <v>676</v>
      </c>
    </row>
    <row r="428" spans="1:16" s="14" customFormat="1" ht="13.5" customHeight="1" outlineLevel="1">
      <c r="A428" s="174" t="s">
        <v>71</v>
      </c>
      <c r="B428" s="174" t="s">
        <v>691</v>
      </c>
      <c r="C428" s="174" t="s">
        <v>692</v>
      </c>
      <c r="D428" s="175" t="s">
        <v>72</v>
      </c>
      <c r="E428" s="176" t="s">
        <v>525</v>
      </c>
      <c r="F428" s="174" t="s">
        <v>686</v>
      </c>
      <c r="G428" s="177">
        <v>1</v>
      </c>
      <c r="H428" s="178"/>
      <c r="I428" s="178">
        <f t="shared" si="6"/>
        <v>0</v>
      </c>
      <c r="J428" s="179">
        <v>0</v>
      </c>
      <c r="K428" s="177">
        <f t="shared" si="7"/>
        <v>0</v>
      </c>
      <c r="L428" s="179">
        <v>0</v>
      </c>
      <c r="M428" s="177">
        <f t="shared" si="8"/>
        <v>0</v>
      </c>
      <c r="N428" s="180">
        <v>15</v>
      </c>
      <c r="O428" s="181">
        <v>32</v>
      </c>
      <c r="P428" s="182" t="s">
        <v>676</v>
      </c>
    </row>
    <row r="429" spans="1:16" s="14" customFormat="1" ht="13.5" customHeight="1" outlineLevel="1">
      <c r="A429" s="174" t="s">
        <v>73</v>
      </c>
      <c r="B429" s="174" t="s">
        <v>691</v>
      </c>
      <c r="C429" s="174" t="s">
        <v>692</v>
      </c>
      <c r="D429" s="175" t="s">
        <v>74</v>
      </c>
      <c r="E429" s="176" t="s">
        <v>526</v>
      </c>
      <c r="F429" s="174" t="s">
        <v>686</v>
      </c>
      <c r="G429" s="177">
        <v>1</v>
      </c>
      <c r="H429" s="178"/>
      <c r="I429" s="178">
        <f t="shared" si="6"/>
        <v>0</v>
      </c>
      <c r="J429" s="179">
        <v>0.0016</v>
      </c>
      <c r="K429" s="177">
        <f t="shared" si="7"/>
        <v>0.0016</v>
      </c>
      <c r="L429" s="179">
        <v>0</v>
      </c>
      <c r="M429" s="177">
        <f t="shared" si="8"/>
        <v>0</v>
      </c>
      <c r="N429" s="180">
        <v>15</v>
      </c>
      <c r="O429" s="181">
        <v>32</v>
      </c>
      <c r="P429" s="182" t="s">
        <v>676</v>
      </c>
    </row>
    <row r="430" spans="1:16" s="14" customFormat="1" ht="13.5" customHeight="1" outlineLevel="1" collapsed="1">
      <c r="A430" s="163" t="s">
        <v>75</v>
      </c>
      <c r="B430" s="163" t="s">
        <v>672</v>
      </c>
      <c r="C430" s="163" t="s">
        <v>14</v>
      </c>
      <c r="D430" s="164" t="s">
        <v>76</v>
      </c>
      <c r="E430" s="165" t="s">
        <v>77</v>
      </c>
      <c r="F430" s="163" t="s">
        <v>686</v>
      </c>
      <c r="G430" s="166">
        <v>3</v>
      </c>
      <c r="H430" s="167"/>
      <c r="I430" s="167">
        <f t="shared" si="6"/>
        <v>0</v>
      </c>
      <c r="J430" s="168">
        <v>0.00025</v>
      </c>
      <c r="K430" s="166">
        <f t="shared" si="7"/>
        <v>0.00075</v>
      </c>
      <c r="L430" s="168">
        <v>0</v>
      </c>
      <c r="M430" s="166">
        <f t="shared" si="8"/>
        <v>0</v>
      </c>
      <c r="N430" s="169">
        <v>15</v>
      </c>
      <c r="O430" s="170">
        <v>16</v>
      </c>
      <c r="P430" s="14" t="s">
        <v>676</v>
      </c>
    </row>
    <row r="431" spans="4:19" s="14" customFormat="1" ht="15.75" customHeight="1" hidden="1" outlineLevel="2">
      <c r="D431" s="171"/>
      <c r="E431" s="172" t="s">
        <v>78</v>
      </c>
      <c r="G431" s="173">
        <v>3</v>
      </c>
      <c r="P431" s="171" t="s">
        <v>676</v>
      </c>
      <c r="Q431" s="171" t="s">
        <v>676</v>
      </c>
      <c r="R431" s="171" t="s">
        <v>678</v>
      </c>
      <c r="S431" s="171" t="s">
        <v>671</v>
      </c>
    </row>
    <row r="432" spans="1:16" s="14" customFormat="1" ht="13.5" customHeight="1" outlineLevel="1" collapsed="1">
      <c r="A432" s="174" t="s">
        <v>79</v>
      </c>
      <c r="B432" s="174" t="s">
        <v>691</v>
      </c>
      <c r="C432" s="174" t="s">
        <v>692</v>
      </c>
      <c r="D432" s="175" t="s">
        <v>80</v>
      </c>
      <c r="E432" s="176" t="s">
        <v>81</v>
      </c>
      <c r="F432" s="174" t="s">
        <v>686</v>
      </c>
      <c r="G432" s="177">
        <v>2</v>
      </c>
      <c r="H432" s="178"/>
      <c r="I432" s="178">
        <f>ROUND(G432*H432,2)</f>
        <v>0</v>
      </c>
      <c r="J432" s="179">
        <v>0.0383</v>
      </c>
      <c r="K432" s="177">
        <f>G432*J432</f>
        <v>0.0766</v>
      </c>
      <c r="L432" s="179">
        <v>0</v>
      </c>
      <c r="M432" s="177">
        <f>G432*L432</f>
        <v>0</v>
      </c>
      <c r="N432" s="180">
        <v>15</v>
      </c>
      <c r="O432" s="181">
        <v>32</v>
      </c>
      <c r="P432" s="182" t="s">
        <v>676</v>
      </c>
    </row>
    <row r="433" spans="1:16" s="14" customFormat="1" ht="13.5" customHeight="1" outlineLevel="1">
      <c r="A433" s="174" t="s">
        <v>82</v>
      </c>
      <c r="B433" s="174" t="s">
        <v>691</v>
      </c>
      <c r="C433" s="174" t="s">
        <v>692</v>
      </c>
      <c r="D433" s="175" t="s">
        <v>83</v>
      </c>
      <c r="E433" s="176" t="s">
        <v>84</v>
      </c>
      <c r="F433" s="174" t="s">
        <v>686</v>
      </c>
      <c r="G433" s="177">
        <v>2</v>
      </c>
      <c r="H433" s="178"/>
      <c r="I433" s="178">
        <f>ROUND(G433*H433,2)</f>
        <v>0</v>
      </c>
      <c r="J433" s="179">
        <v>0.0069</v>
      </c>
      <c r="K433" s="177">
        <f>G433*J433</f>
        <v>0.0138</v>
      </c>
      <c r="L433" s="179">
        <v>0</v>
      </c>
      <c r="M433" s="177">
        <f>G433*L433</f>
        <v>0</v>
      </c>
      <c r="N433" s="180">
        <v>15</v>
      </c>
      <c r="O433" s="181">
        <v>32</v>
      </c>
      <c r="P433" s="182" t="s">
        <v>676</v>
      </c>
    </row>
    <row r="434" spans="1:16" s="14" customFormat="1" ht="13.5" customHeight="1" outlineLevel="1" collapsed="1">
      <c r="A434" s="163" t="s">
        <v>85</v>
      </c>
      <c r="B434" s="163" t="s">
        <v>672</v>
      </c>
      <c r="C434" s="163" t="s">
        <v>14</v>
      </c>
      <c r="D434" s="164" t="s">
        <v>86</v>
      </c>
      <c r="E434" s="165" t="s">
        <v>87</v>
      </c>
      <c r="F434" s="163" t="s">
        <v>686</v>
      </c>
      <c r="G434" s="166">
        <v>4</v>
      </c>
      <c r="H434" s="167"/>
      <c r="I434" s="167">
        <f>ROUND(G434*H434,2)</f>
        <v>0</v>
      </c>
      <c r="J434" s="168">
        <v>0</v>
      </c>
      <c r="K434" s="166">
        <f>G434*J434</f>
        <v>0</v>
      </c>
      <c r="L434" s="168">
        <v>0.0417</v>
      </c>
      <c r="M434" s="166">
        <f>G434*L434</f>
        <v>0.1668</v>
      </c>
      <c r="N434" s="169">
        <v>15</v>
      </c>
      <c r="O434" s="170">
        <v>16</v>
      </c>
      <c r="P434" s="14" t="s">
        <v>676</v>
      </c>
    </row>
    <row r="435" spans="4:19" s="14" customFormat="1" ht="15.75" customHeight="1" hidden="1" outlineLevel="2">
      <c r="D435" s="171"/>
      <c r="E435" s="172" t="s">
        <v>88</v>
      </c>
      <c r="G435" s="173">
        <v>4</v>
      </c>
      <c r="P435" s="171" t="s">
        <v>676</v>
      </c>
      <c r="Q435" s="171" t="s">
        <v>676</v>
      </c>
      <c r="R435" s="171" t="s">
        <v>678</v>
      </c>
      <c r="S435" s="171" t="s">
        <v>671</v>
      </c>
    </row>
    <row r="436" spans="1:16" s="14" customFormat="1" ht="13.5" customHeight="1" outlineLevel="1" collapsed="1">
      <c r="A436" s="163" t="s">
        <v>89</v>
      </c>
      <c r="B436" s="163" t="s">
        <v>672</v>
      </c>
      <c r="C436" s="163" t="s">
        <v>14</v>
      </c>
      <c r="D436" s="164" t="s">
        <v>90</v>
      </c>
      <c r="E436" s="165" t="s">
        <v>91</v>
      </c>
      <c r="F436" s="163" t="s">
        <v>686</v>
      </c>
      <c r="G436" s="166">
        <v>10</v>
      </c>
      <c r="H436" s="167"/>
      <c r="I436" s="167">
        <f aca="true" t="shared" si="9" ref="I436:I442">ROUND(G436*H436,2)</f>
        <v>0</v>
      </c>
      <c r="J436" s="168">
        <v>0.00045</v>
      </c>
      <c r="K436" s="166">
        <f aca="true" t="shared" si="10" ref="K436:K442">G436*J436</f>
        <v>0.0045</v>
      </c>
      <c r="L436" s="168">
        <v>0</v>
      </c>
      <c r="M436" s="166">
        <f aca="true" t="shared" si="11" ref="M436:M442">G436*L436</f>
        <v>0</v>
      </c>
      <c r="N436" s="169">
        <v>15</v>
      </c>
      <c r="O436" s="170">
        <v>16</v>
      </c>
      <c r="P436" s="14" t="s">
        <v>676</v>
      </c>
    </row>
    <row r="437" spans="1:16" s="14" customFormat="1" ht="24" customHeight="1" outlineLevel="1">
      <c r="A437" s="174" t="s">
        <v>92</v>
      </c>
      <c r="B437" s="174" t="s">
        <v>691</v>
      </c>
      <c r="C437" s="174" t="s">
        <v>692</v>
      </c>
      <c r="D437" s="175" t="s">
        <v>93</v>
      </c>
      <c r="E437" s="176" t="s">
        <v>94</v>
      </c>
      <c r="F437" s="174" t="s">
        <v>686</v>
      </c>
      <c r="G437" s="177">
        <v>10</v>
      </c>
      <c r="H437" s="178"/>
      <c r="I437" s="178">
        <f t="shared" si="9"/>
        <v>0</v>
      </c>
      <c r="J437" s="179">
        <v>0.016</v>
      </c>
      <c r="K437" s="177">
        <f t="shared" si="10"/>
        <v>0.16</v>
      </c>
      <c r="L437" s="179">
        <v>0</v>
      </c>
      <c r="M437" s="177">
        <f t="shared" si="11"/>
        <v>0</v>
      </c>
      <c r="N437" s="180">
        <v>15</v>
      </c>
      <c r="O437" s="181">
        <v>32</v>
      </c>
      <c r="P437" s="182" t="s">
        <v>676</v>
      </c>
    </row>
    <row r="438" spans="1:16" s="14" customFormat="1" ht="13.5" customHeight="1" outlineLevel="1">
      <c r="A438" s="163" t="s">
        <v>95</v>
      </c>
      <c r="B438" s="163" t="s">
        <v>672</v>
      </c>
      <c r="C438" s="163" t="s">
        <v>14</v>
      </c>
      <c r="D438" s="164" t="s">
        <v>96</v>
      </c>
      <c r="E438" s="165" t="s">
        <v>97</v>
      </c>
      <c r="F438" s="163" t="s">
        <v>686</v>
      </c>
      <c r="G438" s="166">
        <v>1</v>
      </c>
      <c r="H438" s="167"/>
      <c r="I438" s="167">
        <f t="shared" si="9"/>
        <v>0</v>
      </c>
      <c r="J438" s="168">
        <v>0</v>
      </c>
      <c r="K438" s="166">
        <f t="shared" si="10"/>
        <v>0</v>
      </c>
      <c r="L438" s="168">
        <v>0.0125</v>
      </c>
      <c r="M438" s="166">
        <f t="shared" si="11"/>
        <v>0.0125</v>
      </c>
      <c r="N438" s="169">
        <v>15</v>
      </c>
      <c r="O438" s="170">
        <v>16</v>
      </c>
      <c r="P438" s="14" t="s">
        <v>676</v>
      </c>
    </row>
    <row r="439" spans="1:16" s="14" customFormat="1" ht="13.5" customHeight="1" outlineLevel="1">
      <c r="A439" s="163" t="s">
        <v>98</v>
      </c>
      <c r="B439" s="163" t="s">
        <v>672</v>
      </c>
      <c r="C439" s="163" t="s">
        <v>14</v>
      </c>
      <c r="D439" s="164" t="s">
        <v>99</v>
      </c>
      <c r="E439" s="165" t="s">
        <v>100</v>
      </c>
      <c r="F439" s="163" t="s">
        <v>686</v>
      </c>
      <c r="G439" s="166">
        <v>2</v>
      </c>
      <c r="H439" s="167"/>
      <c r="I439" s="167">
        <f t="shared" si="9"/>
        <v>0</v>
      </c>
      <c r="J439" s="168">
        <v>0</v>
      </c>
      <c r="K439" s="166">
        <f t="shared" si="10"/>
        <v>0</v>
      </c>
      <c r="L439" s="168">
        <v>0.017</v>
      </c>
      <c r="M439" s="166">
        <f t="shared" si="11"/>
        <v>0.034</v>
      </c>
      <c r="N439" s="169">
        <v>15</v>
      </c>
      <c r="O439" s="170">
        <v>16</v>
      </c>
      <c r="P439" s="14" t="s">
        <v>676</v>
      </c>
    </row>
    <row r="440" spans="1:16" s="14" customFormat="1" ht="13.5" customHeight="1" outlineLevel="1">
      <c r="A440" s="163" t="s">
        <v>101</v>
      </c>
      <c r="B440" s="163" t="s">
        <v>672</v>
      </c>
      <c r="C440" s="163" t="s">
        <v>14</v>
      </c>
      <c r="D440" s="164" t="s">
        <v>102</v>
      </c>
      <c r="E440" s="165" t="s">
        <v>103</v>
      </c>
      <c r="F440" s="163" t="s">
        <v>686</v>
      </c>
      <c r="G440" s="166">
        <v>4</v>
      </c>
      <c r="H440" s="167"/>
      <c r="I440" s="167">
        <f t="shared" si="9"/>
        <v>0</v>
      </c>
      <c r="J440" s="168">
        <v>0</v>
      </c>
      <c r="K440" s="166">
        <f t="shared" si="10"/>
        <v>0</v>
      </c>
      <c r="L440" s="168">
        <v>0.024</v>
      </c>
      <c r="M440" s="166">
        <f t="shared" si="11"/>
        <v>0.096</v>
      </c>
      <c r="N440" s="169">
        <v>15</v>
      </c>
      <c r="O440" s="170">
        <v>16</v>
      </c>
      <c r="P440" s="14" t="s">
        <v>676</v>
      </c>
    </row>
    <row r="441" spans="1:16" s="14" customFormat="1" ht="24" customHeight="1" outlineLevel="1">
      <c r="A441" s="163" t="s">
        <v>104</v>
      </c>
      <c r="B441" s="163" t="s">
        <v>672</v>
      </c>
      <c r="C441" s="163" t="s">
        <v>14</v>
      </c>
      <c r="D441" s="164" t="s">
        <v>105</v>
      </c>
      <c r="E441" s="165" t="s">
        <v>106</v>
      </c>
      <c r="F441" s="163" t="s">
        <v>686</v>
      </c>
      <c r="G441" s="166">
        <v>4</v>
      </c>
      <c r="H441" s="167"/>
      <c r="I441" s="167">
        <f t="shared" si="9"/>
        <v>0</v>
      </c>
      <c r="J441" s="168">
        <v>0</v>
      </c>
      <c r="K441" s="166">
        <f t="shared" si="10"/>
        <v>0</v>
      </c>
      <c r="L441" s="168">
        <v>0</v>
      </c>
      <c r="M441" s="166">
        <f t="shared" si="11"/>
        <v>0</v>
      </c>
      <c r="N441" s="169">
        <v>15</v>
      </c>
      <c r="O441" s="170">
        <v>16</v>
      </c>
      <c r="P441" s="14" t="s">
        <v>676</v>
      </c>
    </row>
    <row r="442" spans="1:16" s="14" customFormat="1" ht="13.5" customHeight="1" outlineLevel="1" collapsed="1">
      <c r="A442" s="174" t="s">
        <v>107</v>
      </c>
      <c r="B442" s="174" t="s">
        <v>691</v>
      </c>
      <c r="C442" s="174" t="s">
        <v>692</v>
      </c>
      <c r="D442" s="175" t="s">
        <v>108</v>
      </c>
      <c r="E442" s="176" t="s">
        <v>109</v>
      </c>
      <c r="F442" s="174" t="s">
        <v>705</v>
      </c>
      <c r="G442" s="177">
        <v>3.55</v>
      </c>
      <c r="H442" s="178"/>
      <c r="I442" s="178">
        <f t="shared" si="9"/>
        <v>0</v>
      </c>
      <c r="J442" s="179">
        <v>0.003</v>
      </c>
      <c r="K442" s="177">
        <f t="shared" si="10"/>
        <v>0.01065</v>
      </c>
      <c r="L442" s="179">
        <v>0</v>
      </c>
      <c r="M442" s="177">
        <f t="shared" si="11"/>
        <v>0</v>
      </c>
      <c r="N442" s="180">
        <v>15</v>
      </c>
      <c r="O442" s="181">
        <v>32</v>
      </c>
      <c r="P442" s="182" t="s">
        <v>676</v>
      </c>
    </row>
    <row r="443" spans="4:19" s="14" customFormat="1" ht="15.75" customHeight="1" hidden="1" outlineLevel="2">
      <c r="D443" s="171"/>
      <c r="E443" s="172" t="s">
        <v>110</v>
      </c>
      <c r="G443" s="173">
        <v>1.26</v>
      </c>
      <c r="P443" s="171" t="s">
        <v>676</v>
      </c>
      <c r="Q443" s="171" t="s">
        <v>676</v>
      </c>
      <c r="R443" s="171" t="s">
        <v>678</v>
      </c>
      <c r="S443" s="171" t="s">
        <v>668</v>
      </c>
    </row>
    <row r="444" spans="4:19" s="14" customFormat="1" ht="15.75" customHeight="1" hidden="1" outlineLevel="2">
      <c r="D444" s="171"/>
      <c r="E444" s="172" t="s">
        <v>111</v>
      </c>
      <c r="G444" s="173">
        <v>1.13</v>
      </c>
      <c r="P444" s="171" t="s">
        <v>676</v>
      </c>
      <c r="Q444" s="171" t="s">
        <v>676</v>
      </c>
      <c r="R444" s="171" t="s">
        <v>678</v>
      </c>
      <c r="S444" s="171" t="s">
        <v>668</v>
      </c>
    </row>
    <row r="445" spans="4:19" s="14" customFormat="1" ht="15.75" customHeight="1" hidden="1" outlineLevel="2">
      <c r="D445" s="171"/>
      <c r="E445" s="172" t="s">
        <v>112</v>
      </c>
      <c r="G445" s="173">
        <v>1.16</v>
      </c>
      <c r="P445" s="171" t="s">
        <v>676</v>
      </c>
      <c r="Q445" s="171" t="s">
        <v>676</v>
      </c>
      <c r="R445" s="171" t="s">
        <v>678</v>
      </c>
      <c r="S445" s="171" t="s">
        <v>668</v>
      </c>
    </row>
    <row r="446" spans="1:16" s="14" customFormat="1" ht="13.5" customHeight="1" outlineLevel="1" collapsed="1">
      <c r="A446" s="163" t="s">
        <v>113</v>
      </c>
      <c r="B446" s="163" t="s">
        <v>672</v>
      </c>
      <c r="C446" s="163" t="s">
        <v>14</v>
      </c>
      <c r="D446" s="164" t="s">
        <v>114</v>
      </c>
      <c r="E446" s="165" t="s">
        <v>115</v>
      </c>
      <c r="F446" s="163" t="s">
        <v>686</v>
      </c>
      <c r="G446" s="166">
        <v>1</v>
      </c>
      <c r="H446" s="167"/>
      <c r="I446" s="167">
        <f>ROUND(G446*H446,2)</f>
        <v>0</v>
      </c>
      <c r="J446" s="168">
        <v>0</v>
      </c>
      <c r="K446" s="166">
        <f>G446*J446</f>
        <v>0</v>
      </c>
      <c r="L446" s="168">
        <v>0</v>
      </c>
      <c r="M446" s="166">
        <f>G446*L446</f>
        <v>0</v>
      </c>
      <c r="N446" s="169">
        <v>15</v>
      </c>
      <c r="O446" s="170">
        <v>16</v>
      </c>
      <c r="P446" s="14" t="s">
        <v>676</v>
      </c>
    </row>
    <row r="447" spans="1:16" s="14" customFormat="1" ht="13.5" customHeight="1" outlineLevel="1">
      <c r="A447" s="174" t="s">
        <v>116</v>
      </c>
      <c r="B447" s="174" t="s">
        <v>691</v>
      </c>
      <c r="C447" s="174" t="s">
        <v>692</v>
      </c>
      <c r="D447" s="175" t="s">
        <v>117</v>
      </c>
      <c r="E447" s="176" t="s">
        <v>118</v>
      </c>
      <c r="F447" s="174" t="s">
        <v>686</v>
      </c>
      <c r="G447" s="177">
        <v>1</v>
      </c>
      <c r="H447" s="178"/>
      <c r="I447" s="178">
        <f>ROUND(G447*H447,2)</f>
        <v>0</v>
      </c>
      <c r="J447" s="179">
        <v>0.00139</v>
      </c>
      <c r="K447" s="177">
        <f>G447*J447</f>
        <v>0.00139</v>
      </c>
      <c r="L447" s="179">
        <v>0</v>
      </c>
      <c r="M447" s="177">
        <f>G447*L447</f>
        <v>0</v>
      </c>
      <c r="N447" s="180">
        <v>15</v>
      </c>
      <c r="O447" s="181">
        <v>32</v>
      </c>
      <c r="P447" s="182" t="s">
        <v>676</v>
      </c>
    </row>
    <row r="448" spans="1:16" s="14" customFormat="1" ht="13.5" customHeight="1" outlineLevel="1" collapsed="1">
      <c r="A448" s="163" t="s">
        <v>119</v>
      </c>
      <c r="B448" s="163" t="s">
        <v>672</v>
      </c>
      <c r="C448" s="163" t="s">
        <v>120</v>
      </c>
      <c r="D448" s="164" t="s">
        <v>121</v>
      </c>
      <c r="E448" s="165" t="s">
        <v>122</v>
      </c>
      <c r="F448" s="163" t="s">
        <v>705</v>
      </c>
      <c r="G448" s="166">
        <v>11.75</v>
      </c>
      <c r="H448" s="167"/>
      <c r="I448" s="167">
        <f>ROUND(G448*H448,2)</f>
        <v>0</v>
      </c>
      <c r="J448" s="168">
        <v>0</v>
      </c>
      <c r="K448" s="166">
        <f>G448*J448</f>
        <v>0</v>
      </c>
      <c r="L448" s="168">
        <v>0</v>
      </c>
      <c r="M448" s="166">
        <f>G448*L448</f>
        <v>0</v>
      </c>
      <c r="N448" s="169">
        <v>15</v>
      </c>
      <c r="O448" s="170">
        <v>16</v>
      </c>
      <c r="P448" s="14" t="s">
        <v>676</v>
      </c>
    </row>
    <row r="449" spans="4:19" s="14" customFormat="1" ht="15.75" customHeight="1" hidden="1" outlineLevel="2">
      <c r="D449" s="171"/>
      <c r="E449" s="172" t="s">
        <v>123</v>
      </c>
      <c r="G449" s="173">
        <v>3.16</v>
      </c>
      <c r="P449" s="171" t="s">
        <v>676</v>
      </c>
      <c r="Q449" s="171" t="s">
        <v>676</v>
      </c>
      <c r="R449" s="171" t="s">
        <v>678</v>
      </c>
      <c r="S449" s="171" t="s">
        <v>668</v>
      </c>
    </row>
    <row r="450" spans="4:19" s="14" customFormat="1" ht="15.75" customHeight="1" hidden="1" outlineLevel="2">
      <c r="D450" s="171"/>
      <c r="E450" s="172" t="s">
        <v>124</v>
      </c>
      <c r="G450" s="173">
        <v>3.22</v>
      </c>
      <c r="P450" s="171" t="s">
        <v>676</v>
      </c>
      <c r="Q450" s="171" t="s">
        <v>676</v>
      </c>
      <c r="R450" s="171" t="s">
        <v>678</v>
      </c>
      <c r="S450" s="171" t="s">
        <v>668</v>
      </c>
    </row>
    <row r="451" spans="4:19" s="14" customFormat="1" ht="15.75" customHeight="1" hidden="1" outlineLevel="2">
      <c r="D451" s="171"/>
      <c r="E451" s="172" t="s">
        <v>125</v>
      </c>
      <c r="G451" s="173">
        <v>5.37</v>
      </c>
      <c r="P451" s="171" t="s">
        <v>676</v>
      </c>
      <c r="Q451" s="171" t="s">
        <v>676</v>
      </c>
      <c r="R451" s="171" t="s">
        <v>678</v>
      </c>
      <c r="S451" s="171" t="s">
        <v>668</v>
      </c>
    </row>
    <row r="452" spans="1:16" s="14" customFormat="1" ht="13.5" customHeight="1" outlineLevel="1" collapsed="1">
      <c r="A452" s="163" t="s">
        <v>126</v>
      </c>
      <c r="B452" s="163" t="s">
        <v>672</v>
      </c>
      <c r="C452" s="163" t="s">
        <v>120</v>
      </c>
      <c r="D452" s="164" t="s">
        <v>127</v>
      </c>
      <c r="E452" s="165" t="s">
        <v>128</v>
      </c>
      <c r="F452" s="163" t="s">
        <v>705</v>
      </c>
      <c r="G452" s="166">
        <v>11.75</v>
      </c>
      <c r="H452" s="167"/>
      <c r="I452" s="167">
        <f>ROUND(G452*H452,2)</f>
        <v>0</v>
      </c>
      <c r="J452" s="168">
        <v>0</v>
      </c>
      <c r="K452" s="166">
        <f>G452*J452</f>
        <v>0</v>
      </c>
      <c r="L452" s="168">
        <v>0</v>
      </c>
      <c r="M452" s="166">
        <f>G452*L452</f>
        <v>0</v>
      </c>
      <c r="N452" s="169">
        <v>15</v>
      </c>
      <c r="O452" s="170">
        <v>16</v>
      </c>
      <c r="P452" s="14" t="s">
        <v>676</v>
      </c>
    </row>
    <row r="453" spans="1:16" s="14" customFormat="1" ht="13.5" customHeight="1" outlineLevel="1">
      <c r="A453" s="163" t="s">
        <v>129</v>
      </c>
      <c r="B453" s="163" t="s">
        <v>672</v>
      </c>
      <c r="C453" s="163" t="s">
        <v>120</v>
      </c>
      <c r="D453" s="164" t="s">
        <v>130</v>
      </c>
      <c r="E453" s="165" t="s">
        <v>131</v>
      </c>
      <c r="F453" s="163" t="s">
        <v>710</v>
      </c>
      <c r="G453" s="166">
        <v>1</v>
      </c>
      <c r="H453" s="167"/>
      <c r="I453" s="167">
        <f>ROUND(G453*H453,2)</f>
        <v>0</v>
      </c>
      <c r="J453" s="168">
        <v>0</v>
      </c>
      <c r="K453" s="166">
        <f>G453*J453</f>
        <v>0</v>
      </c>
      <c r="L453" s="168">
        <v>0</v>
      </c>
      <c r="M453" s="166">
        <f>G453*L453</f>
        <v>0</v>
      </c>
      <c r="N453" s="169">
        <v>15</v>
      </c>
      <c r="O453" s="170">
        <v>16</v>
      </c>
      <c r="P453" s="14" t="s">
        <v>676</v>
      </c>
    </row>
    <row r="454" spans="1:16" s="14" customFormat="1" ht="13.5" customHeight="1" outlineLevel="1">
      <c r="A454" s="163" t="s">
        <v>132</v>
      </c>
      <c r="B454" s="163" t="s">
        <v>672</v>
      </c>
      <c r="C454" s="163" t="s">
        <v>120</v>
      </c>
      <c r="D454" s="164" t="s">
        <v>133</v>
      </c>
      <c r="E454" s="165" t="s">
        <v>134</v>
      </c>
      <c r="F454" s="163" t="s">
        <v>675</v>
      </c>
      <c r="G454" s="166">
        <v>3.15</v>
      </c>
      <c r="H454" s="167"/>
      <c r="I454" s="167">
        <f>ROUND(G454*H454,2)</f>
        <v>0</v>
      </c>
      <c r="J454" s="168">
        <v>0</v>
      </c>
      <c r="K454" s="166">
        <f>G454*J454</f>
        <v>0</v>
      </c>
      <c r="L454" s="168">
        <v>0</v>
      </c>
      <c r="M454" s="166">
        <f>G454*L454</f>
        <v>0</v>
      </c>
      <c r="N454" s="169">
        <v>15</v>
      </c>
      <c r="O454" s="170">
        <v>16</v>
      </c>
      <c r="P454" s="14" t="s">
        <v>676</v>
      </c>
    </row>
    <row r="455" spans="1:16" s="14" customFormat="1" ht="24" customHeight="1" outlineLevel="1">
      <c r="A455" s="163" t="s">
        <v>135</v>
      </c>
      <c r="B455" s="163" t="s">
        <v>672</v>
      </c>
      <c r="C455" s="163" t="s">
        <v>120</v>
      </c>
      <c r="D455" s="164" t="s">
        <v>136</v>
      </c>
      <c r="E455" s="165" t="s">
        <v>137</v>
      </c>
      <c r="F455" s="163" t="s">
        <v>710</v>
      </c>
      <c r="G455" s="166">
        <v>1</v>
      </c>
      <c r="H455" s="167"/>
      <c r="I455" s="167">
        <f>ROUND(G455*H455,2)</f>
        <v>0</v>
      </c>
      <c r="J455" s="168">
        <v>0</v>
      </c>
      <c r="K455" s="166">
        <f>G455*J455</f>
        <v>0</v>
      </c>
      <c r="L455" s="168">
        <v>0</v>
      </c>
      <c r="M455" s="166">
        <f>G455*L455</f>
        <v>0</v>
      </c>
      <c r="N455" s="169">
        <v>15</v>
      </c>
      <c r="O455" s="170">
        <v>16</v>
      </c>
      <c r="P455" s="14" t="s">
        <v>676</v>
      </c>
    </row>
    <row r="456" spans="1:16" s="14" customFormat="1" ht="13.5" customHeight="1" outlineLevel="1">
      <c r="A456" s="163" t="s">
        <v>138</v>
      </c>
      <c r="B456" s="163" t="s">
        <v>672</v>
      </c>
      <c r="C456" s="163" t="s">
        <v>14</v>
      </c>
      <c r="D456" s="164" t="s">
        <v>139</v>
      </c>
      <c r="E456" s="165" t="s">
        <v>140</v>
      </c>
      <c r="F456" s="163" t="s">
        <v>608</v>
      </c>
      <c r="G456" s="166">
        <f>SUBTOTAL(9,I403:I455)/100</f>
        <v>0</v>
      </c>
      <c r="H456" s="167"/>
      <c r="I456" s="167">
        <f>ROUND(G456*H456,2)</f>
        <v>0</v>
      </c>
      <c r="J456" s="168">
        <v>0</v>
      </c>
      <c r="K456" s="166">
        <f>G456*J456</f>
        <v>0</v>
      </c>
      <c r="L456" s="168">
        <v>0</v>
      </c>
      <c r="M456" s="166">
        <f>G456*L456</f>
        <v>0</v>
      </c>
      <c r="N456" s="169">
        <v>15</v>
      </c>
      <c r="O456" s="170">
        <v>16</v>
      </c>
      <c r="P456" s="14" t="s">
        <v>676</v>
      </c>
    </row>
    <row r="457" spans="2:16" s="132" customFormat="1" ht="12.75" customHeight="1">
      <c r="B457" s="137" t="s">
        <v>625</v>
      </c>
      <c r="D457" s="138" t="s">
        <v>141</v>
      </c>
      <c r="E457" s="138" t="s">
        <v>142</v>
      </c>
      <c r="I457" s="139">
        <f>SUM(I458:I470)</f>
        <v>0</v>
      </c>
      <c r="K457" s="140">
        <f>SUM(K458:K470)</f>
        <v>0.1161408</v>
      </c>
      <c r="M457" s="140">
        <f>SUM(M458:M470)</f>
        <v>0</v>
      </c>
      <c r="P457" s="138" t="s">
        <v>671</v>
      </c>
    </row>
    <row r="458" spans="1:16" s="14" customFormat="1" ht="13.5" customHeight="1" outlineLevel="1">
      <c r="A458" s="163" t="s">
        <v>143</v>
      </c>
      <c r="B458" s="163" t="s">
        <v>672</v>
      </c>
      <c r="C458" s="163" t="s">
        <v>141</v>
      </c>
      <c r="D458" s="164" t="s">
        <v>144</v>
      </c>
      <c r="E458" s="165" t="s">
        <v>145</v>
      </c>
      <c r="F458" s="163" t="s">
        <v>705</v>
      </c>
      <c r="G458" s="166">
        <v>16.63</v>
      </c>
      <c r="H458" s="167"/>
      <c r="I458" s="167">
        <f aca="true" t="shared" si="12" ref="I458:I465">ROUND(G458*H458,2)</f>
        <v>0</v>
      </c>
      <c r="J458" s="168">
        <v>6E-05</v>
      </c>
      <c r="K458" s="166">
        <f aca="true" t="shared" si="13" ref="K458:K465">G458*J458</f>
        <v>0.0009977999999999999</v>
      </c>
      <c r="L458" s="168">
        <v>0</v>
      </c>
      <c r="M458" s="166">
        <f aca="true" t="shared" si="14" ref="M458:M465">G458*L458</f>
        <v>0</v>
      </c>
      <c r="N458" s="169">
        <v>15</v>
      </c>
      <c r="O458" s="170">
        <v>16</v>
      </c>
      <c r="P458" s="14" t="s">
        <v>676</v>
      </c>
    </row>
    <row r="459" spans="1:16" s="14" customFormat="1" ht="13.5" customHeight="1" outlineLevel="1">
      <c r="A459" s="174" t="s">
        <v>146</v>
      </c>
      <c r="B459" s="174" t="s">
        <v>691</v>
      </c>
      <c r="C459" s="174" t="s">
        <v>692</v>
      </c>
      <c r="D459" s="175" t="s">
        <v>147</v>
      </c>
      <c r="E459" s="176" t="s">
        <v>148</v>
      </c>
      <c r="F459" s="174" t="s">
        <v>705</v>
      </c>
      <c r="G459" s="177">
        <v>16.63</v>
      </c>
      <c r="H459" s="178"/>
      <c r="I459" s="178">
        <f t="shared" si="12"/>
        <v>0</v>
      </c>
      <c r="J459" s="179">
        <v>0</v>
      </c>
      <c r="K459" s="177">
        <f t="shared" si="13"/>
        <v>0</v>
      </c>
      <c r="L459" s="179">
        <v>0</v>
      </c>
      <c r="M459" s="177">
        <f t="shared" si="14"/>
        <v>0</v>
      </c>
      <c r="N459" s="180">
        <v>15</v>
      </c>
      <c r="O459" s="181">
        <v>32</v>
      </c>
      <c r="P459" s="182" t="s">
        <v>676</v>
      </c>
    </row>
    <row r="460" spans="1:16" s="14" customFormat="1" ht="13.5" customHeight="1" outlineLevel="1">
      <c r="A460" s="163" t="s">
        <v>149</v>
      </c>
      <c r="B460" s="163" t="s">
        <v>672</v>
      </c>
      <c r="C460" s="163" t="s">
        <v>141</v>
      </c>
      <c r="D460" s="164" t="s">
        <v>150</v>
      </c>
      <c r="E460" s="165" t="s">
        <v>151</v>
      </c>
      <c r="F460" s="163" t="s">
        <v>686</v>
      </c>
      <c r="G460" s="166">
        <v>1</v>
      </c>
      <c r="H460" s="167"/>
      <c r="I460" s="167">
        <f t="shared" si="12"/>
        <v>0</v>
      </c>
      <c r="J460" s="168">
        <v>0</v>
      </c>
      <c r="K460" s="166">
        <f t="shared" si="13"/>
        <v>0</v>
      </c>
      <c r="L460" s="168">
        <v>0</v>
      </c>
      <c r="M460" s="166">
        <f t="shared" si="14"/>
        <v>0</v>
      </c>
      <c r="N460" s="169">
        <v>15</v>
      </c>
      <c r="O460" s="170">
        <v>16</v>
      </c>
      <c r="P460" s="14" t="s">
        <v>676</v>
      </c>
    </row>
    <row r="461" spans="1:16" s="14" customFormat="1" ht="24" customHeight="1" outlineLevel="1">
      <c r="A461" s="174" t="s">
        <v>152</v>
      </c>
      <c r="B461" s="174" t="s">
        <v>691</v>
      </c>
      <c r="C461" s="174" t="s">
        <v>692</v>
      </c>
      <c r="D461" s="175" t="s">
        <v>153</v>
      </c>
      <c r="E461" s="176" t="s">
        <v>154</v>
      </c>
      <c r="F461" s="174" t="s">
        <v>686</v>
      </c>
      <c r="G461" s="177">
        <v>1</v>
      </c>
      <c r="H461" s="178"/>
      <c r="I461" s="178">
        <f t="shared" si="12"/>
        <v>0</v>
      </c>
      <c r="J461" s="179">
        <v>0.0165</v>
      </c>
      <c r="K461" s="177">
        <f t="shared" si="13"/>
        <v>0.0165</v>
      </c>
      <c r="L461" s="179">
        <v>0</v>
      </c>
      <c r="M461" s="177">
        <f t="shared" si="14"/>
        <v>0</v>
      </c>
      <c r="N461" s="180">
        <v>15</v>
      </c>
      <c r="O461" s="181">
        <v>32</v>
      </c>
      <c r="P461" s="182" t="s">
        <v>676</v>
      </c>
    </row>
    <row r="462" spans="1:16" s="14" customFormat="1" ht="13.5" customHeight="1" outlineLevel="1">
      <c r="A462" s="174" t="s">
        <v>155</v>
      </c>
      <c r="B462" s="174" t="s">
        <v>691</v>
      </c>
      <c r="C462" s="174" t="s">
        <v>692</v>
      </c>
      <c r="D462" s="175" t="s">
        <v>156</v>
      </c>
      <c r="E462" s="176" t="s">
        <v>157</v>
      </c>
      <c r="F462" s="174" t="s">
        <v>710</v>
      </c>
      <c r="G462" s="177">
        <v>1</v>
      </c>
      <c r="H462" s="178"/>
      <c r="I462" s="178">
        <f t="shared" si="12"/>
        <v>0</v>
      </c>
      <c r="J462" s="179">
        <v>0</v>
      </c>
      <c r="K462" s="177">
        <f t="shared" si="13"/>
        <v>0</v>
      </c>
      <c r="L462" s="179">
        <v>0</v>
      </c>
      <c r="M462" s="177">
        <f t="shared" si="14"/>
        <v>0</v>
      </c>
      <c r="N462" s="180">
        <v>15</v>
      </c>
      <c r="O462" s="181">
        <v>32</v>
      </c>
      <c r="P462" s="182" t="s">
        <v>676</v>
      </c>
    </row>
    <row r="463" spans="1:16" s="14" customFormat="1" ht="13.5" customHeight="1" outlineLevel="1">
      <c r="A463" s="163" t="s">
        <v>158</v>
      </c>
      <c r="B463" s="163" t="s">
        <v>672</v>
      </c>
      <c r="C463" s="163" t="s">
        <v>141</v>
      </c>
      <c r="D463" s="164" t="s">
        <v>159</v>
      </c>
      <c r="E463" s="165" t="s">
        <v>160</v>
      </c>
      <c r="F463" s="163" t="s">
        <v>161</v>
      </c>
      <c r="G463" s="166">
        <v>1</v>
      </c>
      <c r="H463" s="167"/>
      <c r="I463" s="167">
        <f t="shared" si="12"/>
        <v>0</v>
      </c>
      <c r="J463" s="168">
        <v>7E-05</v>
      </c>
      <c r="K463" s="166">
        <f t="shared" si="13"/>
        <v>7E-05</v>
      </c>
      <c r="L463" s="168">
        <v>0</v>
      </c>
      <c r="M463" s="166">
        <f t="shared" si="14"/>
        <v>0</v>
      </c>
      <c r="N463" s="169">
        <v>15</v>
      </c>
      <c r="O463" s="170">
        <v>16</v>
      </c>
      <c r="P463" s="14" t="s">
        <v>676</v>
      </c>
    </row>
    <row r="464" spans="1:16" s="14" customFormat="1" ht="13.5" customHeight="1" outlineLevel="1">
      <c r="A464" s="174" t="s">
        <v>162</v>
      </c>
      <c r="B464" s="174" t="s">
        <v>691</v>
      </c>
      <c r="C464" s="174" t="s">
        <v>692</v>
      </c>
      <c r="D464" s="175" t="s">
        <v>163</v>
      </c>
      <c r="E464" s="176" t="s">
        <v>164</v>
      </c>
      <c r="F464" s="174" t="s">
        <v>686</v>
      </c>
      <c r="G464" s="177">
        <v>1</v>
      </c>
      <c r="H464" s="178"/>
      <c r="I464" s="178">
        <f t="shared" si="12"/>
        <v>0</v>
      </c>
      <c r="J464" s="179">
        <v>0.00055</v>
      </c>
      <c r="K464" s="177">
        <f t="shared" si="13"/>
        <v>0.00055</v>
      </c>
      <c r="L464" s="179">
        <v>0</v>
      </c>
      <c r="M464" s="177">
        <f t="shared" si="14"/>
        <v>0</v>
      </c>
      <c r="N464" s="180">
        <v>15</v>
      </c>
      <c r="O464" s="181">
        <v>32</v>
      </c>
      <c r="P464" s="182" t="s">
        <v>676</v>
      </c>
    </row>
    <row r="465" spans="1:16" s="14" customFormat="1" ht="13.5" customHeight="1" outlineLevel="1" collapsed="1">
      <c r="A465" s="163" t="s">
        <v>165</v>
      </c>
      <c r="B465" s="163" t="s">
        <v>672</v>
      </c>
      <c r="C465" s="163" t="s">
        <v>141</v>
      </c>
      <c r="D465" s="164" t="s">
        <v>166</v>
      </c>
      <c r="E465" s="165" t="s">
        <v>167</v>
      </c>
      <c r="F465" s="163" t="s">
        <v>161</v>
      </c>
      <c r="G465" s="166">
        <v>80.46</v>
      </c>
      <c r="H465" s="167"/>
      <c r="I465" s="167">
        <f t="shared" si="12"/>
        <v>0</v>
      </c>
      <c r="J465" s="168">
        <v>5E-05</v>
      </c>
      <c r="K465" s="166">
        <f t="shared" si="13"/>
        <v>0.004023</v>
      </c>
      <c r="L465" s="168">
        <v>0</v>
      </c>
      <c r="M465" s="166">
        <f t="shared" si="14"/>
        <v>0</v>
      </c>
      <c r="N465" s="169">
        <v>15</v>
      </c>
      <c r="O465" s="170">
        <v>16</v>
      </c>
      <c r="P465" s="14" t="s">
        <v>676</v>
      </c>
    </row>
    <row r="466" spans="4:19" s="14" customFormat="1" ht="15.75" customHeight="1" hidden="1" outlineLevel="2">
      <c r="D466" s="171"/>
      <c r="E466" s="172" t="s">
        <v>168</v>
      </c>
      <c r="G466" s="173">
        <v>80.46</v>
      </c>
      <c r="P466" s="171" t="s">
        <v>676</v>
      </c>
      <c r="Q466" s="171" t="s">
        <v>676</v>
      </c>
      <c r="R466" s="171" t="s">
        <v>678</v>
      </c>
      <c r="S466" s="171" t="s">
        <v>671</v>
      </c>
    </row>
    <row r="467" spans="1:16" s="14" customFormat="1" ht="13.5" customHeight="1" outlineLevel="1" collapsed="1">
      <c r="A467" s="174" t="s">
        <v>169</v>
      </c>
      <c r="B467" s="174" t="s">
        <v>691</v>
      </c>
      <c r="C467" s="174" t="s">
        <v>692</v>
      </c>
      <c r="D467" s="175" t="s">
        <v>170</v>
      </c>
      <c r="E467" s="176" t="s">
        <v>171</v>
      </c>
      <c r="F467" s="174" t="s">
        <v>686</v>
      </c>
      <c r="G467" s="177">
        <v>1</v>
      </c>
      <c r="H467" s="178"/>
      <c r="I467" s="178">
        <f>ROUND(G467*H467,2)</f>
        <v>0</v>
      </c>
      <c r="J467" s="179">
        <v>0.01</v>
      </c>
      <c r="K467" s="177">
        <f>G467*J467</f>
        <v>0.01</v>
      </c>
      <c r="L467" s="179">
        <v>0</v>
      </c>
      <c r="M467" s="177">
        <f>G467*L467</f>
        <v>0</v>
      </c>
      <c r="N467" s="180">
        <v>15</v>
      </c>
      <c r="O467" s="181">
        <v>32</v>
      </c>
      <c r="P467" s="182" t="s">
        <v>676</v>
      </c>
    </row>
    <row r="468" spans="1:16" s="14" customFormat="1" ht="13.5" customHeight="1" outlineLevel="1" collapsed="1">
      <c r="A468" s="174" t="s">
        <v>172</v>
      </c>
      <c r="B468" s="174" t="s">
        <v>691</v>
      </c>
      <c r="C468" s="174" t="s">
        <v>692</v>
      </c>
      <c r="D468" s="175" t="s">
        <v>173</v>
      </c>
      <c r="E468" s="176" t="s">
        <v>174</v>
      </c>
      <c r="F468" s="174" t="s">
        <v>697</v>
      </c>
      <c r="G468" s="177">
        <v>0.084</v>
      </c>
      <c r="H468" s="178"/>
      <c r="I468" s="178">
        <f>ROUND(G468*H468,2)</f>
        <v>0</v>
      </c>
      <c r="J468" s="179">
        <v>1</v>
      </c>
      <c r="K468" s="177">
        <f>G468*J468</f>
        <v>0.084</v>
      </c>
      <c r="L468" s="179">
        <v>0</v>
      </c>
      <c r="M468" s="177">
        <f>G468*L468</f>
        <v>0</v>
      </c>
      <c r="N468" s="180">
        <v>15</v>
      </c>
      <c r="O468" s="181">
        <v>32</v>
      </c>
      <c r="P468" s="182" t="s">
        <v>676</v>
      </c>
    </row>
    <row r="469" spans="4:19" s="14" customFormat="1" ht="15.75" customHeight="1" hidden="1" outlineLevel="2">
      <c r="D469" s="171"/>
      <c r="E469" s="172" t="s">
        <v>175</v>
      </c>
      <c r="G469" s="173">
        <v>0.084</v>
      </c>
      <c r="P469" s="171" t="s">
        <v>676</v>
      </c>
      <c r="Q469" s="171" t="s">
        <v>676</v>
      </c>
      <c r="R469" s="171" t="s">
        <v>678</v>
      </c>
      <c r="S469" s="171" t="s">
        <v>671</v>
      </c>
    </row>
    <row r="470" spans="1:16" s="14" customFormat="1" ht="13.5" customHeight="1" outlineLevel="1" collapsed="1">
      <c r="A470" s="163" t="s">
        <v>176</v>
      </c>
      <c r="B470" s="163" t="s">
        <v>672</v>
      </c>
      <c r="C470" s="163" t="s">
        <v>141</v>
      </c>
      <c r="D470" s="164" t="s">
        <v>177</v>
      </c>
      <c r="E470" s="165" t="s">
        <v>178</v>
      </c>
      <c r="F470" s="163" t="s">
        <v>608</v>
      </c>
      <c r="G470" s="166">
        <f>SUBTOTAL(9,I458:I469)/100</f>
        <v>0</v>
      </c>
      <c r="H470" s="167"/>
      <c r="I470" s="167">
        <f>ROUND(G470*H470,2)</f>
        <v>0</v>
      </c>
      <c r="J470" s="168">
        <v>0</v>
      </c>
      <c r="K470" s="166">
        <f>G470*J470</f>
        <v>0</v>
      </c>
      <c r="L470" s="168">
        <v>0</v>
      </c>
      <c r="M470" s="166">
        <f>G470*L470</f>
        <v>0</v>
      </c>
      <c r="N470" s="169">
        <v>15</v>
      </c>
      <c r="O470" s="170">
        <v>16</v>
      </c>
      <c r="P470" s="14" t="s">
        <v>676</v>
      </c>
    </row>
    <row r="471" spans="2:16" s="132" customFormat="1" ht="12.75" customHeight="1">
      <c r="B471" s="137" t="s">
        <v>625</v>
      </c>
      <c r="D471" s="138" t="s">
        <v>179</v>
      </c>
      <c r="E471" s="138" t="s">
        <v>180</v>
      </c>
      <c r="I471" s="139">
        <f>SUM(I472:I475)</f>
        <v>0</v>
      </c>
      <c r="K471" s="140">
        <f>SUM(K472:K475)</f>
        <v>0.234918</v>
      </c>
      <c r="M471" s="140">
        <f>SUM(M472:M475)</f>
        <v>0</v>
      </c>
      <c r="P471" s="138" t="s">
        <v>671</v>
      </c>
    </row>
    <row r="472" spans="1:16" s="14" customFormat="1" ht="24" customHeight="1" outlineLevel="1" collapsed="1">
      <c r="A472" s="163" t="s">
        <v>181</v>
      </c>
      <c r="B472" s="163" t="s">
        <v>672</v>
      </c>
      <c r="C472" s="163" t="s">
        <v>179</v>
      </c>
      <c r="D472" s="164" t="s">
        <v>182</v>
      </c>
      <c r="E472" s="165" t="s">
        <v>183</v>
      </c>
      <c r="F472" s="163" t="s">
        <v>675</v>
      </c>
      <c r="G472" s="166">
        <v>15.84</v>
      </c>
      <c r="H472" s="167"/>
      <c r="I472" s="167">
        <f>ROUND(G472*H472,2)</f>
        <v>0</v>
      </c>
      <c r="J472" s="168">
        <v>0.00345</v>
      </c>
      <c r="K472" s="166">
        <f>G472*J472</f>
        <v>0.054647999999999995</v>
      </c>
      <c r="L472" s="168">
        <v>0</v>
      </c>
      <c r="M472" s="166">
        <f>G472*L472</f>
        <v>0</v>
      </c>
      <c r="N472" s="169">
        <v>15</v>
      </c>
      <c r="O472" s="170">
        <v>16</v>
      </c>
      <c r="P472" s="14" t="s">
        <v>676</v>
      </c>
    </row>
    <row r="473" spans="4:19" s="14" customFormat="1" ht="15.75" customHeight="1" hidden="1" outlineLevel="2">
      <c r="D473" s="171" t="s">
        <v>184</v>
      </c>
      <c r="E473" s="172" t="s">
        <v>185</v>
      </c>
      <c r="G473" s="173">
        <v>15.84</v>
      </c>
      <c r="P473" s="171" t="s">
        <v>676</v>
      </c>
      <c r="Q473" s="171" t="s">
        <v>676</v>
      </c>
      <c r="R473" s="171" t="s">
        <v>678</v>
      </c>
      <c r="S473" s="171" t="s">
        <v>668</v>
      </c>
    </row>
    <row r="474" spans="1:16" s="14" customFormat="1" ht="13.5" customHeight="1" outlineLevel="1" collapsed="1">
      <c r="A474" s="174" t="s">
        <v>186</v>
      </c>
      <c r="B474" s="174" t="s">
        <v>691</v>
      </c>
      <c r="C474" s="174" t="s">
        <v>692</v>
      </c>
      <c r="D474" s="175" t="s">
        <v>187</v>
      </c>
      <c r="E474" s="176" t="s">
        <v>188</v>
      </c>
      <c r="F474" s="174" t="s">
        <v>675</v>
      </c>
      <c r="G474" s="177">
        <v>10.015</v>
      </c>
      <c r="H474" s="178"/>
      <c r="I474" s="178">
        <f>ROUND(G474*H474,2)</f>
        <v>0</v>
      </c>
      <c r="J474" s="179">
        <v>0.018</v>
      </c>
      <c r="K474" s="177">
        <f>G474*J474</f>
        <v>0.18026999999999999</v>
      </c>
      <c r="L474" s="179">
        <v>0</v>
      </c>
      <c r="M474" s="177">
        <f>G474*L474</f>
        <v>0</v>
      </c>
      <c r="N474" s="180">
        <v>15</v>
      </c>
      <c r="O474" s="181">
        <v>32</v>
      </c>
      <c r="P474" s="182" t="s">
        <v>676</v>
      </c>
    </row>
    <row r="475" spans="1:16" s="14" customFormat="1" ht="13.5" customHeight="1" outlineLevel="1">
      <c r="A475" s="163" t="s">
        <v>189</v>
      </c>
      <c r="B475" s="163" t="s">
        <v>672</v>
      </c>
      <c r="C475" s="163" t="s">
        <v>179</v>
      </c>
      <c r="D475" s="164" t="s">
        <v>190</v>
      </c>
      <c r="E475" s="165" t="s">
        <v>191</v>
      </c>
      <c r="F475" s="163" t="s">
        <v>608</v>
      </c>
      <c r="G475" s="166">
        <f>SUBTOTAL(9,I472:I474)/100</f>
        <v>0</v>
      </c>
      <c r="H475" s="167"/>
      <c r="I475" s="167">
        <f>ROUND(G475*H475,2)</f>
        <v>0</v>
      </c>
      <c r="J475" s="168">
        <v>0</v>
      </c>
      <c r="K475" s="166">
        <f>G475*J475</f>
        <v>0</v>
      </c>
      <c r="L475" s="168">
        <v>0</v>
      </c>
      <c r="M475" s="166">
        <f>G475*L475</f>
        <v>0</v>
      </c>
      <c r="N475" s="169">
        <v>15</v>
      </c>
      <c r="O475" s="170">
        <v>16</v>
      </c>
      <c r="P475" s="14" t="s">
        <v>676</v>
      </c>
    </row>
    <row r="476" spans="2:16" s="132" customFormat="1" ht="12.75" customHeight="1">
      <c r="B476" s="137" t="s">
        <v>625</v>
      </c>
      <c r="D476" s="138" t="s">
        <v>192</v>
      </c>
      <c r="E476" s="138" t="s">
        <v>193</v>
      </c>
      <c r="I476" s="139">
        <f>SUM(I477:I489)</f>
        <v>0</v>
      </c>
      <c r="K476" s="140">
        <f>SUM(K477:K489)</f>
        <v>0.5472288900000001</v>
      </c>
      <c r="M476" s="140">
        <f>SUM(M477:M489)</f>
        <v>0</v>
      </c>
      <c r="P476" s="138" t="s">
        <v>671</v>
      </c>
    </row>
    <row r="477" spans="1:16" s="14" customFormat="1" ht="13.5" customHeight="1" outlineLevel="1" collapsed="1">
      <c r="A477" s="163" t="s">
        <v>194</v>
      </c>
      <c r="B477" s="163" t="s">
        <v>672</v>
      </c>
      <c r="C477" s="163" t="s">
        <v>192</v>
      </c>
      <c r="D477" s="164" t="s">
        <v>195</v>
      </c>
      <c r="E477" s="165" t="s">
        <v>196</v>
      </c>
      <c r="F477" s="163" t="s">
        <v>705</v>
      </c>
      <c r="G477" s="166">
        <v>61.292</v>
      </c>
      <c r="H477" s="167"/>
      <c r="I477" s="167">
        <f>ROUND(G477*H477,2)</f>
        <v>0</v>
      </c>
      <c r="J477" s="168">
        <v>3E-05</v>
      </c>
      <c r="K477" s="166">
        <f>G477*J477</f>
        <v>0.00183876</v>
      </c>
      <c r="L477" s="168">
        <v>0</v>
      </c>
      <c r="M477" s="166">
        <f>G477*L477</f>
        <v>0</v>
      </c>
      <c r="N477" s="169">
        <v>15</v>
      </c>
      <c r="O477" s="170">
        <v>16</v>
      </c>
      <c r="P477" s="14" t="s">
        <v>676</v>
      </c>
    </row>
    <row r="478" spans="4:19" s="14" customFormat="1" ht="15.75" customHeight="1" hidden="1" outlineLevel="2">
      <c r="D478" s="171"/>
      <c r="E478" s="172" t="s">
        <v>197</v>
      </c>
      <c r="G478" s="173">
        <v>16.156</v>
      </c>
      <c r="P478" s="171" t="s">
        <v>676</v>
      </c>
      <c r="Q478" s="171" t="s">
        <v>676</v>
      </c>
      <c r="R478" s="171" t="s">
        <v>678</v>
      </c>
      <c r="S478" s="171" t="s">
        <v>668</v>
      </c>
    </row>
    <row r="479" spans="4:19" s="14" customFormat="1" ht="15.75" customHeight="1" hidden="1" outlineLevel="2">
      <c r="D479" s="171"/>
      <c r="E479" s="172" t="s">
        <v>198</v>
      </c>
      <c r="G479" s="173">
        <v>15.06</v>
      </c>
      <c r="P479" s="171" t="s">
        <v>676</v>
      </c>
      <c r="Q479" s="171" t="s">
        <v>676</v>
      </c>
      <c r="R479" s="171" t="s">
        <v>678</v>
      </c>
      <c r="S479" s="171" t="s">
        <v>668</v>
      </c>
    </row>
    <row r="480" spans="4:19" s="14" customFormat="1" ht="15.75" customHeight="1" hidden="1" outlineLevel="2">
      <c r="D480" s="171"/>
      <c r="E480" s="172" t="s">
        <v>199</v>
      </c>
      <c r="G480" s="173">
        <v>4.528</v>
      </c>
      <c r="P480" s="171" t="s">
        <v>676</v>
      </c>
      <c r="Q480" s="171" t="s">
        <v>676</v>
      </c>
      <c r="R480" s="171" t="s">
        <v>678</v>
      </c>
      <c r="S480" s="171" t="s">
        <v>668</v>
      </c>
    </row>
    <row r="481" spans="4:19" s="14" customFormat="1" ht="15.75" customHeight="1" hidden="1" outlineLevel="2">
      <c r="D481" s="171"/>
      <c r="E481" s="172" t="s">
        <v>200</v>
      </c>
      <c r="G481" s="173">
        <v>25.548</v>
      </c>
      <c r="P481" s="171" t="s">
        <v>676</v>
      </c>
      <c r="Q481" s="171" t="s">
        <v>676</v>
      </c>
      <c r="R481" s="171" t="s">
        <v>678</v>
      </c>
      <c r="S481" s="171" t="s">
        <v>668</v>
      </c>
    </row>
    <row r="482" spans="1:16" s="14" customFormat="1" ht="13.5" customHeight="1" outlineLevel="1" collapsed="1">
      <c r="A482" s="174" t="s">
        <v>201</v>
      </c>
      <c r="B482" s="174" t="s">
        <v>691</v>
      </c>
      <c r="C482" s="174" t="s">
        <v>692</v>
      </c>
      <c r="D482" s="175" t="s">
        <v>202</v>
      </c>
      <c r="E482" s="176" t="s">
        <v>203</v>
      </c>
      <c r="F482" s="174" t="s">
        <v>705</v>
      </c>
      <c r="G482" s="177">
        <v>64.357</v>
      </c>
      <c r="H482" s="178"/>
      <c r="I482" s="178">
        <f>ROUND(G482*H482,2)</f>
        <v>0</v>
      </c>
      <c r="J482" s="179">
        <v>0.00021</v>
      </c>
      <c r="K482" s="177">
        <f>G482*J482</f>
        <v>0.013514970000000001</v>
      </c>
      <c r="L482" s="179">
        <v>0</v>
      </c>
      <c r="M482" s="177">
        <f>G482*L482</f>
        <v>0</v>
      </c>
      <c r="N482" s="180">
        <v>15</v>
      </c>
      <c r="O482" s="181">
        <v>32</v>
      </c>
      <c r="P482" s="182" t="s">
        <v>676</v>
      </c>
    </row>
    <row r="483" spans="1:16" s="14" customFormat="1" ht="24" customHeight="1" outlineLevel="1" collapsed="1">
      <c r="A483" s="163" t="s">
        <v>204</v>
      </c>
      <c r="B483" s="163" t="s">
        <v>672</v>
      </c>
      <c r="C483" s="163" t="s">
        <v>192</v>
      </c>
      <c r="D483" s="164" t="s">
        <v>205</v>
      </c>
      <c r="E483" s="165" t="s">
        <v>206</v>
      </c>
      <c r="F483" s="163" t="s">
        <v>675</v>
      </c>
      <c r="G483" s="166">
        <v>60.88</v>
      </c>
      <c r="H483" s="167"/>
      <c r="I483" s="167">
        <f>ROUND(G483*H483,2)</f>
        <v>0</v>
      </c>
      <c r="J483" s="168">
        <v>0.00013</v>
      </c>
      <c r="K483" s="166">
        <f>G483*J483</f>
        <v>0.0079144</v>
      </c>
      <c r="L483" s="168">
        <v>0</v>
      </c>
      <c r="M483" s="166">
        <f>G483*L483</f>
        <v>0</v>
      </c>
      <c r="N483" s="169">
        <v>15</v>
      </c>
      <c r="O483" s="170">
        <v>16</v>
      </c>
      <c r="P483" s="14" t="s">
        <v>676</v>
      </c>
    </row>
    <row r="484" spans="4:19" s="14" customFormat="1" ht="15.75" customHeight="1" hidden="1" outlineLevel="2">
      <c r="D484" s="171"/>
      <c r="E484" s="172" t="s">
        <v>207</v>
      </c>
      <c r="G484" s="173">
        <v>60.88</v>
      </c>
      <c r="P484" s="171" t="s">
        <v>676</v>
      </c>
      <c r="Q484" s="171" t="s">
        <v>676</v>
      </c>
      <c r="R484" s="171" t="s">
        <v>678</v>
      </c>
      <c r="S484" s="171" t="s">
        <v>668</v>
      </c>
    </row>
    <row r="485" spans="1:16" s="14" customFormat="1" ht="13.5" customHeight="1" outlineLevel="1" collapsed="1">
      <c r="A485" s="174" t="s">
        <v>208</v>
      </c>
      <c r="B485" s="174" t="s">
        <v>691</v>
      </c>
      <c r="C485" s="174" t="s">
        <v>692</v>
      </c>
      <c r="D485" s="175" t="s">
        <v>209</v>
      </c>
      <c r="E485" s="176" t="s">
        <v>210</v>
      </c>
      <c r="F485" s="174" t="s">
        <v>675</v>
      </c>
      <c r="G485" s="177">
        <v>62.098</v>
      </c>
      <c r="H485" s="178"/>
      <c r="I485" s="178">
        <f>ROUND(G485*H485,2)</f>
        <v>0</v>
      </c>
      <c r="J485" s="179">
        <v>0.00782</v>
      </c>
      <c r="K485" s="177">
        <f>G485*J485</f>
        <v>0.48560636</v>
      </c>
      <c r="L485" s="179">
        <v>0</v>
      </c>
      <c r="M485" s="177">
        <f>G485*L485</f>
        <v>0</v>
      </c>
      <c r="N485" s="180">
        <v>15</v>
      </c>
      <c r="O485" s="181">
        <v>32</v>
      </c>
      <c r="P485" s="182" t="s">
        <v>676</v>
      </c>
    </row>
    <row r="486" spans="1:16" s="14" customFormat="1" ht="13.5" customHeight="1" outlineLevel="1" collapsed="1">
      <c r="A486" s="163" t="s">
        <v>211</v>
      </c>
      <c r="B486" s="163" t="s">
        <v>672</v>
      </c>
      <c r="C486" s="163" t="s">
        <v>192</v>
      </c>
      <c r="D486" s="164" t="s">
        <v>212</v>
      </c>
      <c r="E486" s="165" t="s">
        <v>213</v>
      </c>
      <c r="F486" s="163" t="s">
        <v>675</v>
      </c>
      <c r="G486" s="166">
        <v>60.88</v>
      </c>
      <c r="H486" s="167"/>
      <c r="I486" s="167">
        <f>ROUND(G486*H486,2)</f>
        <v>0</v>
      </c>
      <c r="J486" s="168">
        <v>0</v>
      </c>
      <c r="K486" s="166">
        <f>G486*J486</f>
        <v>0</v>
      </c>
      <c r="L486" s="168">
        <v>0</v>
      </c>
      <c r="M486" s="166">
        <f>G486*L486</f>
        <v>0</v>
      </c>
      <c r="N486" s="169">
        <v>15</v>
      </c>
      <c r="O486" s="170">
        <v>16</v>
      </c>
      <c r="P486" s="14" t="s">
        <v>676</v>
      </c>
    </row>
    <row r="487" spans="4:19" s="14" customFormat="1" ht="15.75" customHeight="1" hidden="1" outlineLevel="2">
      <c r="D487" s="171" t="s">
        <v>207</v>
      </c>
      <c r="E487" s="172" t="s">
        <v>214</v>
      </c>
      <c r="G487" s="173">
        <v>60.88</v>
      </c>
      <c r="P487" s="171" t="s">
        <v>676</v>
      </c>
      <c r="Q487" s="171" t="s">
        <v>676</v>
      </c>
      <c r="R487" s="171" t="s">
        <v>678</v>
      </c>
      <c r="S487" s="171" t="s">
        <v>668</v>
      </c>
    </row>
    <row r="488" spans="1:16" s="14" customFormat="1" ht="13.5" customHeight="1" outlineLevel="1" collapsed="1">
      <c r="A488" s="174" t="s">
        <v>215</v>
      </c>
      <c r="B488" s="174" t="s">
        <v>691</v>
      </c>
      <c r="C488" s="174" t="s">
        <v>692</v>
      </c>
      <c r="D488" s="175" t="s">
        <v>216</v>
      </c>
      <c r="E488" s="176" t="s">
        <v>217</v>
      </c>
      <c r="F488" s="174" t="s">
        <v>675</v>
      </c>
      <c r="G488" s="177">
        <v>63.924</v>
      </c>
      <c r="H488" s="178"/>
      <c r="I488" s="178">
        <f>ROUND(G488*H488,2)</f>
        <v>0</v>
      </c>
      <c r="J488" s="179">
        <v>0.0006</v>
      </c>
      <c r="K488" s="177">
        <f>G488*J488</f>
        <v>0.0383544</v>
      </c>
      <c r="L488" s="179">
        <v>0</v>
      </c>
      <c r="M488" s="177">
        <f>G488*L488</f>
        <v>0</v>
      </c>
      <c r="N488" s="180">
        <v>15</v>
      </c>
      <c r="O488" s="181">
        <v>32</v>
      </c>
      <c r="P488" s="182" t="s">
        <v>676</v>
      </c>
    </row>
    <row r="489" spans="1:16" s="14" customFormat="1" ht="13.5" customHeight="1" outlineLevel="1">
      <c r="A489" s="163" t="s">
        <v>218</v>
      </c>
      <c r="B489" s="163" t="s">
        <v>672</v>
      </c>
      <c r="C489" s="163" t="s">
        <v>192</v>
      </c>
      <c r="D489" s="164" t="s">
        <v>219</v>
      </c>
      <c r="E489" s="165" t="s">
        <v>220</v>
      </c>
      <c r="F489" s="163" t="s">
        <v>608</v>
      </c>
      <c r="G489" s="166">
        <f>SUBTOTAL(9,I477:I488)/100</f>
        <v>0</v>
      </c>
      <c r="H489" s="167"/>
      <c r="I489" s="167">
        <f>ROUND(G489*H489,2)</f>
        <v>0</v>
      </c>
      <c r="J489" s="168">
        <v>0</v>
      </c>
      <c r="K489" s="166">
        <f>G489*J489</f>
        <v>0</v>
      </c>
      <c r="L489" s="168">
        <v>0</v>
      </c>
      <c r="M489" s="166">
        <f>G489*L489</f>
        <v>0</v>
      </c>
      <c r="N489" s="169">
        <v>15</v>
      </c>
      <c r="O489" s="170">
        <v>16</v>
      </c>
      <c r="P489" s="14" t="s">
        <v>676</v>
      </c>
    </row>
    <row r="490" spans="2:16" s="132" customFormat="1" ht="12.75" customHeight="1">
      <c r="B490" s="137" t="s">
        <v>625</v>
      </c>
      <c r="D490" s="138" t="s">
        <v>221</v>
      </c>
      <c r="E490" s="138" t="s">
        <v>222</v>
      </c>
      <c r="I490" s="139">
        <f>SUM(I491:I496)</f>
        <v>0</v>
      </c>
      <c r="K490" s="140">
        <f>SUM(K491:K496)</f>
        <v>0.51661242</v>
      </c>
      <c r="M490" s="140">
        <f>SUM(M491:M496)</f>
        <v>0</v>
      </c>
      <c r="P490" s="138" t="s">
        <v>671</v>
      </c>
    </row>
    <row r="491" spans="1:16" s="14" customFormat="1" ht="24" customHeight="1" outlineLevel="1" collapsed="1">
      <c r="A491" s="163" t="s">
        <v>223</v>
      </c>
      <c r="B491" s="163" t="s">
        <v>672</v>
      </c>
      <c r="C491" s="163" t="s">
        <v>221</v>
      </c>
      <c r="D491" s="164" t="s">
        <v>224</v>
      </c>
      <c r="E491" s="165" t="s">
        <v>225</v>
      </c>
      <c r="F491" s="163" t="s">
        <v>675</v>
      </c>
      <c r="G491" s="166">
        <v>13.707</v>
      </c>
      <c r="H491" s="167"/>
      <c r="I491" s="167">
        <f>ROUND(G491*H491,2)</f>
        <v>0</v>
      </c>
      <c r="J491" s="168">
        <v>0.02446</v>
      </c>
      <c r="K491" s="166">
        <f>G491*J491</f>
        <v>0.33527322</v>
      </c>
      <c r="L491" s="168">
        <v>0</v>
      </c>
      <c r="M491" s="166">
        <f>G491*L491</f>
        <v>0</v>
      </c>
      <c r="N491" s="169">
        <v>15</v>
      </c>
      <c r="O491" s="170">
        <v>16</v>
      </c>
      <c r="P491" s="14" t="s">
        <v>676</v>
      </c>
    </row>
    <row r="492" spans="4:19" s="14" customFormat="1" ht="15.75" customHeight="1" hidden="1" outlineLevel="2">
      <c r="D492" s="171"/>
      <c r="E492" s="172" t="s">
        <v>226</v>
      </c>
      <c r="G492" s="173">
        <v>6.266</v>
      </c>
      <c r="P492" s="171" t="s">
        <v>676</v>
      </c>
      <c r="Q492" s="171" t="s">
        <v>676</v>
      </c>
      <c r="R492" s="171" t="s">
        <v>678</v>
      </c>
      <c r="S492" s="171" t="s">
        <v>668</v>
      </c>
    </row>
    <row r="493" spans="4:19" s="14" customFormat="1" ht="15.75" customHeight="1" hidden="1" outlineLevel="2">
      <c r="D493" s="171"/>
      <c r="E493" s="172" t="s">
        <v>227</v>
      </c>
      <c r="G493" s="173">
        <v>4.2</v>
      </c>
      <c r="P493" s="171" t="s">
        <v>676</v>
      </c>
      <c r="Q493" s="171" t="s">
        <v>676</v>
      </c>
      <c r="R493" s="171" t="s">
        <v>678</v>
      </c>
      <c r="S493" s="171" t="s">
        <v>668</v>
      </c>
    </row>
    <row r="494" spans="4:19" s="14" customFormat="1" ht="15.75" customHeight="1" hidden="1" outlineLevel="2">
      <c r="D494" s="171"/>
      <c r="E494" s="172" t="s">
        <v>228</v>
      </c>
      <c r="G494" s="173">
        <v>3.241</v>
      </c>
      <c r="P494" s="171" t="s">
        <v>676</v>
      </c>
      <c r="Q494" s="171" t="s">
        <v>676</v>
      </c>
      <c r="R494" s="171" t="s">
        <v>678</v>
      </c>
      <c r="S494" s="171" t="s">
        <v>668</v>
      </c>
    </row>
    <row r="495" spans="1:16" s="14" customFormat="1" ht="13.5" customHeight="1" outlineLevel="1" collapsed="1">
      <c r="A495" s="174" t="s">
        <v>229</v>
      </c>
      <c r="B495" s="174" t="s">
        <v>691</v>
      </c>
      <c r="C495" s="174" t="s">
        <v>692</v>
      </c>
      <c r="D495" s="175" t="s">
        <v>230</v>
      </c>
      <c r="E495" s="176" t="s">
        <v>231</v>
      </c>
      <c r="F495" s="174" t="s">
        <v>675</v>
      </c>
      <c r="G495" s="177">
        <v>14.392</v>
      </c>
      <c r="H495" s="178"/>
      <c r="I495" s="178">
        <f>ROUND(G495*H495,2)</f>
        <v>0</v>
      </c>
      <c r="J495" s="179">
        <v>0.0126</v>
      </c>
      <c r="K495" s="177">
        <f>G495*J495</f>
        <v>0.1813392</v>
      </c>
      <c r="L495" s="179">
        <v>0</v>
      </c>
      <c r="M495" s="177">
        <f>G495*L495</f>
        <v>0</v>
      </c>
      <c r="N495" s="180">
        <v>15</v>
      </c>
      <c r="O495" s="181">
        <v>32</v>
      </c>
      <c r="P495" s="182" t="s">
        <v>676</v>
      </c>
    </row>
    <row r="496" spans="1:16" s="14" customFormat="1" ht="13.5" customHeight="1" outlineLevel="1">
      <c r="A496" s="163" t="s">
        <v>232</v>
      </c>
      <c r="B496" s="163" t="s">
        <v>672</v>
      </c>
      <c r="C496" s="163" t="s">
        <v>221</v>
      </c>
      <c r="D496" s="164" t="s">
        <v>233</v>
      </c>
      <c r="E496" s="165" t="s">
        <v>234</v>
      </c>
      <c r="F496" s="163" t="s">
        <v>608</v>
      </c>
      <c r="G496" s="166">
        <f>SUBTOTAL(9,I491:I495)/100</f>
        <v>0</v>
      </c>
      <c r="H496" s="167"/>
      <c r="I496" s="167">
        <f>ROUND(G496*H496,2)</f>
        <v>0</v>
      </c>
      <c r="J496" s="168">
        <v>0</v>
      </c>
      <c r="K496" s="166">
        <f>G496*J496</f>
        <v>0</v>
      </c>
      <c r="L496" s="168">
        <v>0</v>
      </c>
      <c r="M496" s="166">
        <f>G496*L496</f>
        <v>0</v>
      </c>
      <c r="N496" s="169">
        <v>15</v>
      </c>
      <c r="O496" s="170">
        <v>16</v>
      </c>
      <c r="P496" s="14" t="s">
        <v>676</v>
      </c>
    </row>
    <row r="497" spans="2:16" s="132" customFormat="1" ht="12.75" customHeight="1">
      <c r="B497" s="137" t="s">
        <v>625</v>
      </c>
      <c r="D497" s="138" t="s">
        <v>235</v>
      </c>
      <c r="E497" s="138" t="s">
        <v>236</v>
      </c>
      <c r="I497" s="139">
        <f>SUM(I498:I502)</f>
        <v>0</v>
      </c>
      <c r="K497" s="140">
        <f>SUM(K498:K502)</f>
        <v>0.06519948</v>
      </c>
      <c r="M497" s="140">
        <f>SUM(M498:M502)</f>
        <v>0</v>
      </c>
      <c r="P497" s="138" t="s">
        <v>671</v>
      </c>
    </row>
    <row r="498" spans="1:16" s="14" customFormat="1" ht="24" customHeight="1" outlineLevel="1" collapsed="1">
      <c r="A498" s="163" t="s">
        <v>237</v>
      </c>
      <c r="B498" s="163" t="s">
        <v>672</v>
      </c>
      <c r="C498" s="163" t="s">
        <v>235</v>
      </c>
      <c r="D498" s="164" t="s">
        <v>238</v>
      </c>
      <c r="E498" s="165" t="s">
        <v>239</v>
      </c>
      <c r="F498" s="163" t="s">
        <v>675</v>
      </c>
      <c r="G498" s="166">
        <v>120</v>
      </c>
      <c r="H498" s="167"/>
      <c r="I498" s="167">
        <f>ROUND(G498*H498,2)</f>
        <v>0</v>
      </c>
      <c r="J498" s="168">
        <v>0.0005</v>
      </c>
      <c r="K498" s="166">
        <f>G498*J498</f>
        <v>0.06</v>
      </c>
      <c r="L498" s="168">
        <v>0</v>
      </c>
      <c r="M498" s="166">
        <f>G498*L498</f>
        <v>0</v>
      </c>
      <c r="N498" s="169">
        <v>15</v>
      </c>
      <c r="O498" s="170">
        <v>16</v>
      </c>
      <c r="P498" s="14" t="s">
        <v>676</v>
      </c>
    </row>
    <row r="499" spans="4:19" s="14" customFormat="1" ht="15.75" customHeight="1" hidden="1" outlineLevel="2">
      <c r="D499" s="171"/>
      <c r="E499" s="172" t="s">
        <v>240</v>
      </c>
      <c r="G499" s="173">
        <v>120</v>
      </c>
      <c r="P499" s="171" t="s">
        <v>676</v>
      </c>
      <c r="Q499" s="171" t="s">
        <v>676</v>
      </c>
      <c r="R499" s="171" t="s">
        <v>678</v>
      </c>
      <c r="S499" s="171" t="s">
        <v>671</v>
      </c>
    </row>
    <row r="500" spans="1:16" s="14" customFormat="1" ht="24" customHeight="1" outlineLevel="1" collapsed="1">
      <c r="A500" s="163" t="s">
        <v>241</v>
      </c>
      <c r="B500" s="163" t="s">
        <v>672</v>
      </c>
      <c r="C500" s="163" t="s">
        <v>235</v>
      </c>
      <c r="D500" s="164" t="s">
        <v>242</v>
      </c>
      <c r="E500" s="165" t="s">
        <v>243</v>
      </c>
      <c r="F500" s="163" t="s">
        <v>675</v>
      </c>
      <c r="G500" s="166">
        <v>173.316</v>
      </c>
      <c r="H500" s="167"/>
      <c r="I500" s="167">
        <f>ROUND(G500*H500,2)</f>
        <v>0</v>
      </c>
      <c r="J500" s="168">
        <v>3E-05</v>
      </c>
      <c r="K500" s="166">
        <f>G500*J500</f>
        <v>0.00519948</v>
      </c>
      <c r="L500" s="168">
        <v>0</v>
      </c>
      <c r="M500" s="166">
        <f>G500*L500</f>
        <v>0</v>
      </c>
      <c r="N500" s="169">
        <v>15</v>
      </c>
      <c r="O500" s="170">
        <v>16</v>
      </c>
      <c r="P500" s="14" t="s">
        <v>676</v>
      </c>
    </row>
    <row r="501" spans="4:19" s="14" customFormat="1" ht="15.75" customHeight="1" hidden="1" outlineLevel="2">
      <c r="D501" s="171"/>
      <c r="E501" s="172" t="s">
        <v>244</v>
      </c>
      <c r="G501" s="173">
        <v>173.316</v>
      </c>
      <c r="P501" s="171" t="s">
        <v>676</v>
      </c>
      <c r="Q501" s="171" t="s">
        <v>676</v>
      </c>
      <c r="R501" s="171" t="s">
        <v>678</v>
      </c>
      <c r="S501" s="171" t="s">
        <v>668</v>
      </c>
    </row>
    <row r="502" spans="1:16" s="14" customFormat="1" ht="13.5" customHeight="1" outlineLevel="1">
      <c r="A502" s="163" t="s">
        <v>245</v>
      </c>
      <c r="B502" s="163" t="s">
        <v>672</v>
      </c>
      <c r="C502" s="163" t="s">
        <v>120</v>
      </c>
      <c r="D502" s="164" t="s">
        <v>246</v>
      </c>
      <c r="E502" s="165" t="s">
        <v>247</v>
      </c>
      <c r="F502" s="163" t="s">
        <v>710</v>
      </c>
      <c r="G502" s="166">
        <v>1</v>
      </c>
      <c r="H502" s="167"/>
      <c r="I502" s="167">
        <f>ROUND(G502*H502,2)</f>
        <v>0</v>
      </c>
      <c r="J502" s="168">
        <v>0</v>
      </c>
      <c r="K502" s="166">
        <f>G502*J502</f>
        <v>0</v>
      </c>
      <c r="L502" s="168">
        <v>0</v>
      </c>
      <c r="M502" s="166">
        <f>G502*L502</f>
        <v>0</v>
      </c>
      <c r="N502" s="169">
        <v>15</v>
      </c>
      <c r="O502" s="170">
        <v>16</v>
      </c>
      <c r="P502" s="14" t="s">
        <v>676</v>
      </c>
    </row>
    <row r="503" spans="2:16" s="132" customFormat="1" ht="12.75" customHeight="1">
      <c r="B503" s="137" t="s">
        <v>625</v>
      </c>
      <c r="D503" s="138" t="s">
        <v>248</v>
      </c>
      <c r="E503" s="138" t="s">
        <v>249</v>
      </c>
      <c r="I503" s="139">
        <f>SUM(I504:I522)</f>
        <v>0</v>
      </c>
      <c r="K503" s="140">
        <f>SUM(K504:K522)</f>
        <v>0.36896912000000004</v>
      </c>
      <c r="M503" s="140">
        <f>SUM(M504:M522)</f>
        <v>0</v>
      </c>
      <c r="P503" s="138" t="s">
        <v>671</v>
      </c>
    </row>
    <row r="504" spans="1:16" s="14" customFormat="1" ht="24" customHeight="1" outlineLevel="1" collapsed="1">
      <c r="A504" s="163" t="s">
        <v>250</v>
      </c>
      <c r="B504" s="163" t="s">
        <v>672</v>
      </c>
      <c r="C504" s="163" t="s">
        <v>248</v>
      </c>
      <c r="D504" s="164" t="s">
        <v>251</v>
      </c>
      <c r="E504" s="165" t="s">
        <v>252</v>
      </c>
      <c r="F504" s="163" t="s">
        <v>675</v>
      </c>
      <c r="G504" s="166">
        <v>97.259</v>
      </c>
      <c r="H504" s="167"/>
      <c r="I504" s="167">
        <f>ROUND(G504*H504,2)</f>
        <v>0</v>
      </c>
      <c r="J504" s="168">
        <v>0.00017</v>
      </c>
      <c r="K504" s="166">
        <f>G504*J504</f>
        <v>0.01653403</v>
      </c>
      <c r="L504" s="168">
        <v>0</v>
      </c>
      <c r="M504" s="166">
        <f>G504*L504</f>
        <v>0</v>
      </c>
      <c r="N504" s="169">
        <v>15</v>
      </c>
      <c r="O504" s="170">
        <v>16</v>
      </c>
      <c r="P504" s="14" t="s">
        <v>676</v>
      </c>
    </row>
    <row r="505" spans="4:19" s="14" customFormat="1" ht="15.75" customHeight="1" hidden="1" outlineLevel="2">
      <c r="D505" s="171"/>
      <c r="E505" s="172" t="s">
        <v>788</v>
      </c>
      <c r="G505" s="173">
        <v>8.19</v>
      </c>
      <c r="P505" s="171" t="s">
        <v>676</v>
      </c>
      <c r="Q505" s="171" t="s">
        <v>676</v>
      </c>
      <c r="R505" s="171" t="s">
        <v>678</v>
      </c>
      <c r="S505" s="171" t="s">
        <v>668</v>
      </c>
    </row>
    <row r="506" spans="4:19" s="14" customFormat="1" ht="15.75" customHeight="1" hidden="1" outlineLevel="2">
      <c r="D506" s="171"/>
      <c r="E506" s="172" t="s">
        <v>795</v>
      </c>
      <c r="G506" s="173">
        <v>10.515</v>
      </c>
      <c r="P506" s="171" t="s">
        <v>676</v>
      </c>
      <c r="Q506" s="171" t="s">
        <v>676</v>
      </c>
      <c r="R506" s="171" t="s">
        <v>678</v>
      </c>
      <c r="S506" s="171" t="s">
        <v>668</v>
      </c>
    </row>
    <row r="507" spans="4:19" s="14" customFormat="1" ht="15.75" customHeight="1" hidden="1" outlineLevel="2">
      <c r="D507" s="171"/>
      <c r="E507" s="172" t="s">
        <v>799</v>
      </c>
      <c r="G507" s="173">
        <v>8.85</v>
      </c>
      <c r="P507" s="171" t="s">
        <v>676</v>
      </c>
      <c r="Q507" s="171" t="s">
        <v>676</v>
      </c>
      <c r="R507" s="171" t="s">
        <v>678</v>
      </c>
      <c r="S507" s="171" t="s">
        <v>668</v>
      </c>
    </row>
    <row r="508" spans="4:19" s="14" customFormat="1" ht="15.75" customHeight="1" hidden="1" outlineLevel="2">
      <c r="D508" s="171"/>
      <c r="E508" s="172" t="s">
        <v>800</v>
      </c>
      <c r="G508" s="173">
        <v>12.42</v>
      </c>
      <c r="P508" s="171" t="s">
        <v>676</v>
      </c>
      <c r="Q508" s="171" t="s">
        <v>676</v>
      </c>
      <c r="R508" s="171" t="s">
        <v>678</v>
      </c>
      <c r="S508" s="171" t="s">
        <v>668</v>
      </c>
    </row>
    <row r="509" spans="4:19" s="14" customFormat="1" ht="15.75" customHeight="1" hidden="1" outlineLevel="2">
      <c r="D509" s="171"/>
      <c r="E509" s="172" t="s">
        <v>801</v>
      </c>
      <c r="G509" s="173">
        <v>18.03</v>
      </c>
      <c r="P509" s="171" t="s">
        <v>676</v>
      </c>
      <c r="Q509" s="171" t="s">
        <v>676</v>
      </c>
      <c r="R509" s="171" t="s">
        <v>678</v>
      </c>
      <c r="S509" s="171" t="s">
        <v>668</v>
      </c>
    </row>
    <row r="510" spans="4:19" s="14" customFormat="1" ht="15.75" customHeight="1" hidden="1" outlineLevel="2">
      <c r="D510" s="171"/>
      <c r="E510" s="172" t="s">
        <v>802</v>
      </c>
      <c r="G510" s="173">
        <v>4.538</v>
      </c>
      <c r="P510" s="171" t="s">
        <v>676</v>
      </c>
      <c r="Q510" s="171" t="s">
        <v>676</v>
      </c>
      <c r="R510" s="171" t="s">
        <v>678</v>
      </c>
      <c r="S510" s="171" t="s">
        <v>668</v>
      </c>
    </row>
    <row r="511" spans="4:19" s="14" customFormat="1" ht="15.75" customHeight="1" hidden="1" outlineLevel="2">
      <c r="D511" s="171"/>
      <c r="E511" s="172" t="s">
        <v>803</v>
      </c>
      <c r="G511" s="173">
        <v>8</v>
      </c>
      <c r="P511" s="171" t="s">
        <v>676</v>
      </c>
      <c r="Q511" s="171" t="s">
        <v>676</v>
      </c>
      <c r="R511" s="171" t="s">
        <v>678</v>
      </c>
      <c r="S511" s="171" t="s">
        <v>668</v>
      </c>
    </row>
    <row r="512" spans="4:19" s="14" customFormat="1" ht="15.75" customHeight="1" hidden="1" outlineLevel="2">
      <c r="D512" s="171"/>
      <c r="E512" s="172" t="s">
        <v>804</v>
      </c>
      <c r="G512" s="173">
        <v>25.973</v>
      </c>
      <c r="P512" s="171" t="s">
        <v>676</v>
      </c>
      <c r="Q512" s="171" t="s">
        <v>676</v>
      </c>
      <c r="R512" s="171" t="s">
        <v>678</v>
      </c>
      <c r="S512" s="171" t="s">
        <v>668</v>
      </c>
    </row>
    <row r="513" spans="4:19" s="14" customFormat="1" ht="15.75" customHeight="1" hidden="1" outlineLevel="2">
      <c r="D513" s="171"/>
      <c r="E513" s="172" t="s">
        <v>805</v>
      </c>
      <c r="G513" s="173">
        <v>4.875</v>
      </c>
      <c r="P513" s="171" t="s">
        <v>676</v>
      </c>
      <c r="Q513" s="171" t="s">
        <v>676</v>
      </c>
      <c r="R513" s="171" t="s">
        <v>678</v>
      </c>
      <c r="S513" s="171" t="s">
        <v>668</v>
      </c>
    </row>
    <row r="514" spans="4:19" s="14" customFormat="1" ht="15.75" customHeight="1" hidden="1" outlineLevel="2">
      <c r="D514" s="171"/>
      <c r="E514" s="172" t="s">
        <v>806</v>
      </c>
      <c r="G514" s="173">
        <v>12.375</v>
      </c>
      <c r="P514" s="171" t="s">
        <v>676</v>
      </c>
      <c r="Q514" s="171" t="s">
        <v>676</v>
      </c>
      <c r="R514" s="171" t="s">
        <v>678</v>
      </c>
      <c r="S514" s="171" t="s">
        <v>668</v>
      </c>
    </row>
    <row r="515" spans="4:19" s="14" customFormat="1" ht="15.75" customHeight="1" hidden="1" outlineLevel="2">
      <c r="D515" s="171"/>
      <c r="E515" s="172" t="s">
        <v>253</v>
      </c>
      <c r="G515" s="173">
        <v>-9.066</v>
      </c>
      <c r="P515" s="171" t="s">
        <v>676</v>
      </c>
      <c r="Q515" s="171" t="s">
        <v>676</v>
      </c>
      <c r="R515" s="171" t="s">
        <v>678</v>
      </c>
      <c r="S515" s="171" t="s">
        <v>668</v>
      </c>
    </row>
    <row r="516" spans="4:19" s="14" customFormat="1" ht="15.75" customHeight="1" hidden="1" outlineLevel="2">
      <c r="D516" s="171"/>
      <c r="E516" s="172" t="s">
        <v>254</v>
      </c>
      <c r="G516" s="173">
        <v>-4.2</v>
      </c>
      <c r="P516" s="171" t="s">
        <v>676</v>
      </c>
      <c r="Q516" s="171" t="s">
        <v>676</v>
      </c>
      <c r="R516" s="171" t="s">
        <v>678</v>
      </c>
      <c r="S516" s="171" t="s">
        <v>668</v>
      </c>
    </row>
    <row r="517" spans="4:19" s="14" customFormat="1" ht="15.75" customHeight="1" hidden="1" outlineLevel="2">
      <c r="D517" s="171"/>
      <c r="E517" s="172" t="s">
        <v>255</v>
      </c>
      <c r="G517" s="173">
        <v>-3.241</v>
      </c>
      <c r="P517" s="171" t="s">
        <v>676</v>
      </c>
      <c r="Q517" s="171" t="s">
        <v>676</v>
      </c>
      <c r="R517" s="171" t="s">
        <v>678</v>
      </c>
      <c r="S517" s="171" t="s">
        <v>668</v>
      </c>
    </row>
    <row r="518" spans="1:16" s="14" customFormat="1" ht="24" customHeight="1" outlineLevel="1" collapsed="1">
      <c r="A518" s="163" t="s">
        <v>256</v>
      </c>
      <c r="B518" s="163" t="s">
        <v>672</v>
      </c>
      <c r="C518" s="163" t="s">
        <v>248</v>
      </c>
      <c r="D518" s="164" t="s">
        <v>257</v>
      </c>
      <c r="E518" s="165" t="s">
        <v>258</v>
      </c>
      <c r="F518" s="163" t="s">
        <v>675</v>
      </c>
      <c r="G518" s="166">
        <v>97.259</v>
      </c>
      <c r="H518" s="167"/>
      <c r="I518" s="167">
        <f>ROUND(G518*H518,2)</f>
        <v>0</v>
      </c>
      <c r="J518" s="168">
        <v>0.00042</v>
      </c>
      <c r="K518" s="166">
        <f>G518*J518</f>
        <v>0.04084878</v>
      </c>
      <c r="L518" s="168">
        <v>0</v>
      </c>
      <c r="M518" s="166">
        <f>G518*L518</f>
        <v>0</v>
      </c>
      <c r="N518" s="169">
        <v>15</v>
      </c>
      <c r="O518" s="170">
        <v>16</v>
      </c>
      <c r="P518" s="14" t="s">
        <v>676</v>
      </c>
    </row>
    <row r="519" spans="1:16" s="14" customFormat="1" ht="24" customHeight="1" outlineLevel="1" collapsed="1">
      <c r="A519" s="163" t="s">
        <v>259</v>
      </c>
      <c r="B519" s="163" t="s">
        <v>672</v>
      </c>
      <c r="C519" s="163" t="s">
        <v>248</v>
      </c>
      <c r="D519" s="164" t="s">
        <v>260</v>
      </c>
      <c r="E519" s="165" t="s">
        <v>261</v>
      </c>
      <c r="F519" s="163" t="s">
        <v>675</v>
      </c>
      <c r="G519" s="166">
        <v>321.223</v>
      </c>
      <c r="H519" s="167"/>
      <c r="I519" s="167">
        <f>ROUND(G519*H519,2)</f>
        <v>0</v>
      </c>
      <c r="J519" s="168">
        <v>0.00097</v>
      </c>
      <c r="K519" s="166">
        <f>G519*J519</f>
        <v>0.31158631000000003</v>
      </c>
      <c r="L519" s="168">
        <v>0</v>
      </c>
      <c r="M519" s="166">
        <f>G519*L519</f>
        <v>0</v>
      </c>
      <c r="N519" s="169">
        <v>15</v>
      </c>
      <c r="O519" s="170">
        <v>16</v>
      </c>
      <c r="P519" s="14" t="s">
        <v>676</v>
      </c>
    </row>
    <row r="520" spans="4:19" s="14" customFormat="1" ht="15.75" customHeight="1" hidden="1" outlineLevel="2">
      <c r="D520" s="171"/>
      <c r="E520" s="172" t="s">
        <v>262</v>
      </c>
      <c r="G520" s="173">
        <v>222.52</v>
      </c>
      <c r="P520" s="171" t="s">
        <v>676</v>
      </c>
      <c r="Q520" s="171" t="s">
        <v>676</v>
      </c>
      <c r="R520" s="171" t="s">
        <v>678</v>
      </c>
      <c r="S520" s="171" t="s">
        <v>668</v>
      </c>
    </row>
    <row r="521" spans="4:19" s="14" customFormat="1" ht="15.75" customHeight="1" hidden="1" outlineLevel="2">
      <c r="D521" s="171"/>
      <c r="E521" s="172" t="s">
        <v>1072</v>
      </c>
      <c r="G521" s="173">
        <v>48.563</v>
      </c>
      <c r="P521" s="171" t="s">
        <v>676</v>
      </c>
      <c r="Q521" s="171" t="s">
        <v>676</v>
      </c>
      <c r="R521" s="171" t="s">
        <v>678</v>
      </c>
      <c r="S521" s="171" t="s">
        <v>668</v>
      </c>
    </row>
    <row r="522" spans="4:19" s="14" customFormat="1" ht="15.75" customHeight="1" hidden="1" outlineLevel="2">
      <c r="D522" s="171"/>
      <c r="E522" s="172" t="s">
        <v>1284</v>
      </c>
      <c r="G522" s="173">
        <v>50.14</v>
      </c>
      <c r="P522" s="171" t="s">
        <v>676</v>
      </c>
      <c r="Q522" s="171" t="s">
        <v>676</v>
      </c>
      <c r="R522" s="171" t="s">
        <v>678</v>
      </c>
      <c r="S522" s="171" t="s">
        <v>668</v>
      </c>
    </row>
    <row r="523" spans="2:16" s="132" customFormat="1" ht="12.75" customHeight="1" collapsed="1">
      <c r="B523" s="133" t="s">
        <v>625</v>
      </c>
      <c r="D523" s="134" t="s">
        <v>691</v>
      </c>
      <c r="E523" s="134" t="s">
        <v>617</v>
      </c>
      <c r="I523" s="135">
        <f>I524</f>
        <v>0</v>
      </c>
      <c r="K523" s="136">
        <f>K524</f>
        <v>0</v>
      </c>
      <c r="M523" s="136">
        <f>M524</f>
        <v>0</v>
      </c>
      <c r="P523" s="134" t="s">
        <v>668</v>
      </c>
    </row>
    <row r="524" spans="2:16" s="132" customFormat="1" ht="12.75" customHeight="1">
      <c r="B524" s="137" t="s">
        <v>625</v>
      </c>
      <c r="D524" s="138" t="s">
        <v>263</v>
      </c>
      <c r="E524" s="138" t="s">
        <v>264</v>
      </c>
      <c r="I524" s="139">
        <f>SUM(I525:I529)</f>
        <v>0</v>
      </c>
      <c r="K524" s="140">
        <f>SUM(K525:K529)</f>
        <v>0</v>
      </c>
      <c r="M524" s="140">
        <f>SUM(M525:M529)</f>
        <v>0</v>
      </c>
      <c r="P524" s="138" t="s">
        <v>671</v>
      </c>
    </row>
    <row r="525" spans="1:16" s="14" customFormat="1" ht="13.5" customHeight="1" outlineLevel="1">
      <c r="A525" s="163" t="s">
        <v>265</v>
      </c>
      <c r="B525" s="163" t="s">
        <v>672</v>
      </c>
      <c r="C525" s="163" t="s">
        <v>266</v>
      </c>
      <c r="D525" s="164" t="s">
        <v>267</v>
      </c>
      <c r="E525" s="165" t="s">
        <v>268</v>
      </c>
      <c r="F525" s="163" t="s">
        <v>710</v>
      </c>
      <c r="G525" s="166">
        <v>1</v>
      </c>
      <c r="H525" s="167"/>
      <c r="I525" s="167">
        <f>ROUND(G525*H525,2)</f>
        <v>0</v>
      </c>
      <c r="J525" s="168">
        <v>0</v>
      </c>
      <c r="K525" s="166">
        <f>G525*J525</f>
        <v>0</v>
      </c>
      <c r="L525" s="168">
        <v>0</v>
      </c>
      <c r="M525" s="166">
        <f>G525*L525</f>
        <v>0</v>
      </c>
      <c r="N525" s="169">
        <v>15</v>
      </c>
      <c r="O525" s="170">
        <v>64</v>
      </c>
      <c r="P525" s="14" t="s">
        <v>676</v>
      </c>
    </row>
    <row r="526" spans="1:16" s="14" customFormat="1" ht="13.5" customHeight="1" outlineLevel="1">
      <c r="A526" s="163" t="s">
        <v>269</v>
      </c>
      <c r="B526" s="163" t="s">
        <v>672</v>
      </c>
      <c r="C526" s="163" t="s">
        <v>223</v>
      </c>
      <c r="D526" s="164" t="s">
        <v>270</v>
      </c>
      <c r="E526" s="165" t="s">
        <v>271</v>
      </c>
      <c r="F526" s="163" t="s">
        <v>710</v>
      </c>
      <c r="G526" s="166">
        <v>1</v>
      </c>
      <c r="H526" s="167"/>
      <c r="I526" s="167">
        <f>ROUND(G526*H526,2)</f>
        <v>0</v>
      </c>
      <c r="J526" s="168">
        <v>0</v>
      </c>
      <c r="K526" s="166">
        <f>G526*J526</f>
        <v>0</v>
      </c>
      <c r="L526" s="168">
        <v>0</v>
      </c>
      <c r="M526" s="166">
        <f>G526*L526</f>
        <v>0</v>
      </c>
      <c r="N526" s="169">
        <v>15</v>
      </c>
      <c r="O526" s="170">
        <v>64</v>
      </c>
      <c r="P526" s="14" t="s">
        <v>676</v>
      </c>
    </row>
    <row r="527" spans="1:16" s="14" customFormat="1" ht="13.5" customHeight="1" outlineLevel="1">
      <c r="A527" s="163" t="s">
        <v>272</v>
      </c>
      <c r="B527" s="163" t="s">
        <v>672</v>
      </c>
      <c r="C527" s="163" t="s">
        <v>223</v>
      </c>
      <c r="D527" s="164" t="s">
        <v>273</v>
      </c>
      <c r="E527" s="165" t="s">
        <v>274</v>
      </c>
      <c r="F527" s="163" t="s">
        <v>710</v>
      </c>
      <c r="G527" s="166">
        <v>1</v>
      </c>
      <c r="H527" s="167"/>
      <c r="I527" s="167">
        <f>ROUND(G527*H527,2)</f>
        <v>0</v>
      </c>
      <c r="J527" s="168">
        <v>0</v>
      </c>
      <c r="K527" s="166">
        <f>G527*J527</f>
        <v>0</v>
      </c>
      <c r="L527" s="168">
        <v>0</v>
      </c>
      <c r="M527" s="166">
        <f>G527*L527</f>
        <v>0</v>
      </c>
      <c r="N527" s="169">
        <v>15</v>
      </c>
      <c r="O527" s="170">
        <v>64</v>
      </c>
      <c r="P527" s="14" t="s">
        <v>676</v>
      </c>
    </row>
    <row r="528" spans="1:16" s="14" customFormat="1" ht="13.5" customHeight="1" outlineLevel="1">
      <c r="A528" s="163" t="s">
        <v>275</v>
      </c>
      <c r="B528" s="163" t="s">
        <v>672</v>
      </c>
      <c r="C528" s="163" t="s">
        <v>120</v>
      </c>
      <c r="D528" s="164" t="s">
        <v>276</v>
      </c>
      <c r="E528" s="165" t="s">
        <v>277</v>
      </c>
      <c r="F528" s="163" t="s">
        <v>710</v>
      </c>
      <c r="G528" s="166">
        <v>1</v>
      </c>
      <c r="H528" s="167"/>
      <c r="I528" s="167">
        <f>ROUND(G528*H528,2)</f>
        <v>0</v>
      </c>
      <c r="J528" s="168">
        <v>0</v>
      </c>
      <c r="K528" s="166">
        <f>G528*J528</f>
        <v>0</v>
      </c>
      <c r="L528" s="168">
        <v>0</v>
      </c>
      <c r="M528" s="166">
        <f>G528*L528</f>
        <v>0</v>
      </c>
      <c r="N528" s="169">
        <v>15</v>
      </c>
      <c r="O528" s="170">
        <v>64</v>
      </c>
      <c r="P528" s="14" t="s">
        <v>676</v>
      </c>
    </row>
    <row r="529" spans="1:16" s="14" customFormat="1" ht="13.5" customHeight="1" outlineLevel="1">
      <c r="A529" s="163" t="s">
        <v>278</v>
      </c>
      <c r="B529" s="163" t="s">
        <v>672</v>
      </c>
      <c r="C529" s="163" t="s">
        <v>120</v>
      </c>
      <c r="D529" s="164" t="s">
        <v>279</v>
      </c>
      <c r="E529" s="165" t="s">
        <v>280</v>
      </c>
      <c r="F529" s="163" t="s">
        <v>710</v>
      </c>
      <c r="G529" s="166">
        <v>1</v>
      </c>
      <c r="H529" s="167"/>
      <c r="I529" s="167">
        <f>ROUND(G529*H529,2)</f>
        <v>0</v>
      </c>
      <c r="J529" s="168">
        <v>0</v>
      </c>
      <c r="K529" s="166">
        <f>G529*J529</f>
        <v>0</v>
      </c>
      <c r="L529" s="168">
        <v>0</v>
      </c>
      <c r="M529" s="166">
        <f>G529*L529</f>
        <v>0</v>
      </c>
      <c r="N529" s="169">
        <v>15</v>
      </c>
      <c r="O529" s="170">
        <v>64</v>
      </c>
      <c r="P529" s="14" t="s">
        <v>676</v>
      </c>
    </row>
    <row r="530" spans="5:13" s="145" customFormat="1" ht="12.75" customHeight="1" collapsed="1">
      <c r="E530" s="146" t="s">
        <v>650</v>
      </c>
      <c r="I530" s="147">
        <f>I14+I188+I523</f>
        <v>0</v>
      </c>
      <c r="K530" s="148">
        <f>K14+K188+K523</f>
        <v>88.80993214</v>
      </c>
      <c r="M530" s="148">
        <f>M14+M188+M523</f>
        <v>94.64960546</v>
      </c>
    </row>
  </sheetData>
  <sheetProtection password="CB45" sheet="1"/>
  <protectedRanges>
    <protectedRange sqref="H1:H65536" name="Oblast1"/>
  </protectedRanges>
  <printOptions horizontalCentered="1"/>
  <pageMargins left="0.5905511811023623" right="0.5905511811023623" top="0.5905511811023623" bottom="0.5905511811023623" header="0" footer="0"/>
  <pageSetup fitToHeight="999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9.421875" style="187" customWidth="1"/>
    <col min="2" max="2" width="67.8515625" style="187" customWidth="1"/>
    <col min="3" max="3" width="8.28125" style="187" customWidth="1"/>
    <col min="4" max="4" width="7.140625" style="188" customWidth="1"/>
    <col min="5" max="5" width="15.57421875" style="206" customWidth="1"/>
    <col min="6" max="6" width="16.421875" style="187" customWidth="1"/>
    <col min="7" max="255" width="9.00390625" style="187" customWidth="1"/>
    <col min="256" max="16384" width="9.00390625" style="188" customWidth="1"/>
  </cols>
  <sheetData>
    <row r="1" spans="1:6" ht="18">
      <c r="A1" s="114" t="s">
        <v>651</v>
      </c>
      <c r="B1" s="149"/>
      <c r="C1" s="149"/>
      <c r="D1" s="149"/>
      <c r="E1" s="149"/>
      <c r="F1" s="149"/>
    </row>
    <row r="2" spans="1:6" ht="12.75">
      <c r="A2" s="116" t="s">
        <v>638</v>
      </c>
      <c r="B2" s="117" t="str">
        <f>'[1]Krycí list'!$E$5</f>
        <v>Podkrovní byt Dejvická 16-254</v>
      </c>
      <c r="C2" s="117"/>
      <c r="D2" s="117"/>
      <c r="E2" s="117"/>
      <c r="F2" s="117"/>
    </row>
    <row r="3" spans="1:6" ht="12.75">
      <c r="A3" s="116" t="s">
        <v>639</v>
      </c>
      <c r="B3" s="117"/>
      <c r="C3" s="117"/>
      <c r="D3" s="117"/>
      <c r="E3" s="117"/>
      <c r="F3" s="117"/>
    </row>
    <row r="4" spans="1:6" ht="12.75">
      <c r="A4" s="116" t="s">
        <v>640</v>
      </c>
      <c r="B4" s="117" t="s">
        <v>312</v>
      </c>
      <c r="C4" s="117"/>
      <c r="D4" s="117"/>
      <c r="E4" s="117"/>
      <c r="F4" s="117"/>
    </row>
    <row r="5" spans="1:6" ht="12.75">
      <c r="A5" s="117" t="s">
        <v>652</v>
      </c>
      <c r="B5" s="117"/>
      <c r="C5" s="117"/>
      <c r="D5" s="117"/>
      <c r="E5" s="117"/>
      <c r="F5" s="117"/>
    </row>
    <row r="6" spans="1:6" ht="12.75">
      <c r="A6" s="117"/>
      <c r="B6" s="117"/>
      <c r="C6" s="117"/>
      <c r="D6" s="117"/>
      <c r="E6" s="117"/>
      <c r="F6" s="117"/>
    </row>
    <row r="7" spans="1:6" ht="12.75">
      <c r="A7" s="117" t="s">
        <v>642</v>
      </c>
      <c r="B7" s="117" t="str">
        <f>'[1]Krycí list'!$E$26</f>
        <v>Městská část Praha 6 </v>
      </c>
      <c r="C7" s="117"/>
      <c r="D7" s="117"/>
      <c r="E7" s="117"/>
      <c r="F7" s="117"/>
    </row>
    <row r="8" spans="1:6" ht="12.75">
      <c r="A8" s="117" t="s">
        <v>643</v>
      </c>
      <c r="B8" s="117"/>
      <c r="C8" s="117"/>
      <c r="D8" s="117"/>
      <c r="E8" s="117"/>
      <c r="F8" s="117"/>
    </row>
    <row r="9" spans="1:6" ht="12.75">
      <c r="A9" s="117" t="s">
        <v>644</v>
      </c>
      <c r="B9" s="189" t="str">
        <f>'[1]Krycí list'!$O$31</f>
        <v>16.09.2013</v>
      </c>
      <c r="C9" s="117"/>
      <c r="D9" s="117"/>
      <c r="E9" s="117"/>
      <c r="F9" s="117"/>
    </row>
    <row r="10" spans="1:6" ht="12.75">
      <c r="A10" s="149"/>
      <c r="B10" s="149"/>
      <c r="C10" s="149"/>
      <c r="D10" s="149"/>
      <c r="E10" s="149"/>
      <c r="F10" s="149"/>
    </row>
    <row r="11" spans="1:6" ht="22.5">
      <c r="A11" s="121" t="s">
        <v>653</v>
      </c>
      <c r="B11" s="122" t="s">
        <v>646</v>
      </c>
      <c r="C11" s="122" t="s">
        <v>657</v>
      </c>
      <c r="D11" s="122" t="s">
        <v>658</v>
      </c>
      <c r="E11" s="122" t="s">
        <v>659</v>
      </c>
      <c r="F11" s="122" t="s">
        <v>647</v>
      </c>
    </row>
    <row r="12" spans="1:6" ht="12.75">
      <c r="A12" s="125">
        <v>1</v>
      </c>
      <c r="B12" s="126">
        <v>5</v>
      </c>
      <c r="C12" s="126">
        <v>6</v>
      </c>
      <c r="D12" s="126">
        <v>7</v>
      </c>
      <c r="E12" s="126">
        <v>8</v>
      </c>
      <c r="F12" s="126">
        <v>9</v>
      </c>
    </row>
    <row r="13" spans="1:5" s="195" customFormat="1" ht="12" customHeight="1">
      <c r="A13" s="190"/>
      <c r="B13" s="191" t="s">
        <v>313</v>
      </c>
      <c r="C13" s="192"/>
      <c r="D13" s="193"/>
      <c r="E13" s="194"/>
    </row>
    <row r="14" spans="1:256" s="197" customFormat="1" ht="12" customHeight="1">
      <c r="A14" s="196" t="s">
        <v>625</v>
      </c>
      <c r="B14" s="165" t="s">
        <v>314</v>
      </c>
      <c r="C14" s="163" t="s">
        <v>315</v>
      </c>
      <c r="D14" s="166">
        <v>1</v>
      </c>
      <c r="E14" s="167"/>
      <c r="F14" s="167">
        <f aca="true" t="shared" si="0" ref="F14:F38">(E14*D14)</f>
        <v>0</v>
      </c>
      <c r="G14" s="164"/>
      <c r="H14" s="165"/>
      <c r="I14" s="163"/>
      <c r="J14" s="166"/>
      <c r="K14" s="167"/>
      <c r="L14" s="167"/>
      <c r="M14" s="164"/>
      <c r="N14" s="165"/>
      <c r="O14" s="163"/>
      <c r="P14" s="166"/>
      <c r="Q14" s="167"/>
      <c r="R14" s="167"/>
      <c r="S14" s="164"/>
      <c r="T14" s="165"/>
      <c r="U14" s="163"/>
      <c r="V14" s="166"/>
      <c r="W14" s="167"/>
      <c r="X14" s="167"/>
      <c r="Y14" s="164"/>
      <c r="Z14" s="165"/>
      <c r="AA14" s="163"/>
      <c r="AB14" s="166"/>
      <c r="AC14" s="167"/>
      <c r="AD14" s="167"/>
      <c r="AE14" s="164"/>
      <c r="AF14" s="165"/>
      <c r="AG14" s="163"/>
      <c r="AH14" s="166"/>
      <c r="AI14" s="167"/>
      <c r="AJ14" s="167"/>
      <c r="AK14" s="164"/>
      <c r="AL14" s="165"/>
      <c r="AM14" s="163"/>
      <c r="AN14" s="166"/>
      <c r="AO14" s="167"/>
      <c r="AP14" s="167"/>
      <c r="AQ14" s="164"/>
      <c r="AR14" s="165"/>
      <c r="AS14" s="163"/>
      <c r="AT14" s="166"/>
      <c r="AU14" s="167"/>
      <c r="AV14" s="167"/>
      <c r="AW14" s="164"/>
      <c r="AX14" s="165"/>
      <c r="AY14" s="163"/>
      <c r="AZ14" s="166"/>
      <c r="BA14" s="167"/>
      <c r="BB14" s="167"/>
      <c r="BC14" s="164"/>
      <c r="BD14" s="165"/>
      <c r="BE14" s="163"/>
      <c r="BF14" s="166"/>
      <c r="BG14" s="167"/>
      <c r="BH14" s="167"/>
      <c r="BI14" s="164"/>
      <c r="BJ14" s="165"/>
      <c r="BK14" s="163"/>
      <c r="BL14" s="166"/>
      <c r="BM14" s="167"/>
      <c r="BN14" s="167"/>
      <c r="BO14" s="164"/>
      <c r="BP14" s="165"/>
      <c r="BQ14" s="163"/>
      <c r="BR14" s="166"/>
      <c r="BS14" s="167"/>
      <c r="BT14" s="167"/>
      <c r="BU14" s="164"/>
      <c r="BV14" s="165"/>
      <c r="BW14" s="163"/>
      <c r="BX14" s="166"/>
      <c r="BY14" s="167"/>
      <c r="BZ14" s="167"/>
      <c r="CA14" s="164"/>
      <c r="CB14" s="165"/>
      <c r="CC14" s="163"/>
      <c r="CD14" s="166"/>
      <c r="CE14" s="167"/>
      <c r="CF14" s="167"/>
      <c r="CG14" s="164"/>
      <c r="CH14" s="165"/>
      <c r="CI14" s="163"/>
      <c r="CJ14" s="166"/>
      <c r="CK14" s="167"/>
      <c r="CL14" s="167"/>
      <c r="CM14" s="164"/>
      <c r="CN14" s="165"/>
      <c r="CO14" s="163"/>
      <c r="CP14" s="166"/>
      <c r="CQ14" s="167"/>
      <c r="CR14" s="167"/>
      <c r="CS14" s="164"/>
      <c r="CT14" s="165"/>
      <c r="CU14" s="163"/>
      <c r="CV14" s="166"/>
      <c r="CW14" s="167"/>
      <c r="CX14" s="167"/>
      <c r="CY14" s="164"/>
      <c r="CZ14" s="165"/>
      <c r="DA14" s="163"/>
      <c r="DB14" s="166"/>
      <c r="DC14" s="167"/>
      <c r="DD14" s="167"/>
      <c r="DE14" s="164"/>
      <c r="DF14" s="165"/>
      <c r="DG14" s="163"/>
      <c r="DH14" s="166"/>
      <c r="DI14" s="167"/>
      <c r="DJ14" s="167"/>
      <c r="DK14" s="164"/>
      <c r="DL14" s="165"/>
      <c r="DM14" s="163"/>
      <c r="DN14" s="166"/>
      <c r="DO14" s="167"/>
      <c r="DP14" s="167"/>
      <c r="DQ14" s="164"/>
      <c r="DR14" s="165"/>
      <c r="DS14" s="163"/>
      <c r="DT14" s="166"/>
      <c r="DU14" s="167"/>
      <c r="DV14" s="167"/>
      <c r="DW14" s="164"/>
      <c r="DX14" s="165"/>
      <c r="DY14" s="163"/>
      <c r="DZ14" s="166"/>
      <c r="EA14" s="167"/>
      <c r="EB14" s="167"/>
      <c r="EC14" s="164"/>
      <c r="ED14" s="165"/>
      <c r="EE14" s="163"/>
      <c r="EF14" s="166"/>
      <c r="EG14" s="167"/>
      <c r="EH14" s="167"/>
      <c r="EI14" s="164"/>
      <c r="EJ14" s="165"/>
      <c r="EK14" s="163"/>
      <c r="EL14" s="166"/>
      <c r="EM14" s="167"/>
      <c r="EN14" s="167"/>
      <c r="EO14" s="164"/>
      <c r="EP14" s="165"/>
      <c r="EQ14" s="163"/>
      <c r="ER14" s="166"/>
      <c r="ES14" s="167"/>
      <c r="ET14" s="167"/>
      <c r="EU14" s="164"/>
      <c r="EV14" s="165"/>
      <c r="EW14" s="163"/>
      <c r="EX14" s="166"/>
      <c r="EY14" s="167"/>
      <c r="EZ14" s="167"/>
      <c r="FA14" s="164"/>
      <c r="FB14" s="165"/>
      <c r="FC14" s="163"/>
      <c r="FD14" s="166"/>
      <c r="FE14" s="167"/>
      <c r="FF14" s="167"/>
      <c r="FG14" s="164"/>
      <c r="FH14" s="165"/>
      <c r="FI14" s="163"/>
      <c r="FJ14" s="166"/>
      <c r="FK14" s="167"/>
      <c r="FL14" s="167"/>
      <c r="FM14" s="164"/>
      <c r="FN14" s="165"/>
      <c r="FO14" s="163"/>
      <c r="FP14" s="166"/>
      <c r="FQ14" s="167"/>
      <c r="FR14" s="167"/>
      <c r="FS14" s="164"/>
      <c r="FT14" s="165"/>
      <c r="FU14" s="163"/>
      <c r="FV14" s="166"/>
      <c r="FW14" s="167"/>
      <c r="FX14" s="167"/>
      <c r="FY14" s="164"/>
      <c r="FZ14" s="165"/>
      <c r="GA14" s="163"/>
      <c r="GB14" s="166"/>
      <c r="GC14" s="167"/>
      <c r="GD14" s="167"/>
      <c r="GE14" s="164"/>
      <c r="GF14" s="165"/>
      <c r="GG14" s="163"/>
      <c r="GH14" s="166"/>
      <c r="GI14" s="167"/>
      <c r="GJ14" s="167"/>
      <c r="GK14" s="164"/>
      <c r="GL14" s="165"/>
      <c r="GM14" s="163"/>
      <c r="GN14" s="166"/>
      <c r="GO14" s="167"/>
      <c r="GP14" s="167"/>
      <c r="GQ14" s="164"/>
      <c r="GR14" s="165"/>
      <c r="GS14" s="163"/>
      <c r="GT14" s="166"/>
      <c r="GU14" s="167"/>
      <c r="GV14" s="167"/>
      <c r="GW14" s="164"/>
      <c r="GX14" s="165"/>
      <c r="GY14" s="163"/>
      <c r="GZ14" s="166"/>
      <c r="HA14" s="167"/>
      <c r="HB14" s="167"/>
      <c r="HC14" s="164"/>
      <c r="HD14" s="165"/>
      <c r="HE14" s="163"/>
      <c r="HF14" s="166"/>
      <c r="HG14" s="167"/>
      <c r="HH14" s="167"/>
      <c r="HI14" s="164"/>
      <c r="HJ14" s="165"/>
      <c r="HK14" s="163"/>
      <c r="HL14" s="166"/>
      <c r="HM14" s="167"/>
      <c r="HN14" s="167"/>
      <c r="HO14" s="164"/>
      <c r="HP14" s="165"/>
      <c r="HQ14" s="163"/>
      <c r="HR14" s="166"/>
      <c r="HS14" s="167"/>
      <c r="HT14" s="167"/>
      <c r="HU14" s="164"/>
      <c r="HV14" s="165"/>
      <c r="HW14" s="163"/>
      <c r="HX14" s="166"/>
      <c r="HY14" s="167"/>
      <c r="HZ14" s="167"/>
      <c r="IA14" s="164"/>
      <c r="IB14" s="165"/>
      <c r="IC14" s="163"/>
      <c r="ID14" s="166"/>
      <c r="IE14" s="167"/>
      <c r="IF14" s="167"/>
      <c r="IG14" s="164"/>
      <c r="IH14" s="165"/>
      <c r="II14" s="163"/>
      <c r="IJ14" s="166"/>
      <c r="IK14" s="167"/>
      <c r="IL14" s="167"/>
      <c r="IM14" s="164"/>
      <c r="IN14" s="165"/>
      <c r="IO14" s="163"/>
      <c r="IP14" s="166"/>
      <c r="IQ14" s="167"/>
      <c r="IR14" s="167"/>
      <c r="IS14" s="164"/>
      <c r="IT14" s="165"/>
      <c r="IU14" s="163"/>
      <c r="IV14" s="166"/>
    </row>
    <row r="15" spans="1:256" s="197" customFormat="1" ht="12.75">
      <c r="A15" s="196"/>
      <c r="B15" s="165" t="s">
        <v>316</v>
      </c>
      <c r="C15" s="163" t="s">
        <v>315</v>
      </c>
      <c r="D15" s="166">
        <v>1</v>
      </c>
      <c r="E15" s="167"/>
      <c r="F15" s="167">
        <f t="shared" si="0"/>
        <v>0</v>
      </c>
      <c r="G15" s="164"/>
      <c r="H15" s="165"/>
      <c r="I15" s="163"/>
      <c r="J15" s="166"/>
      <c r="K15" s="167"/>
      <c r="L15" s="167"/>
      <c r="M15" s="164"/>
      <c r="N15" s="165"/>
      <c r="O15" s="163"/>
      <c r="P15" s="166"/>
      <c r="Q15" s="167"/>
      <c r="R15" s="167"/>
      <c r="S15" s="164"/>
      <c r="T15" s="165"/>
      <c r="U15" s="163"/>
      <c r="V15" s="166"/>
      <c r="W15" s="167"/>
      <c r="X15" s="167"/>
      <c r="Y15" s="164"/>
      <c r="Z15" s="165"/>
      <c r="AA15" s="163"/>
      <c r="AB15" s="166"/>
      <c r="AC15" s="167"/>
      <c r="AD15" s="167"/>
      <c r="AE15" s="164"/>
      <c r="AF15" s="165"/>
      <c r="AG15" s="163"/>
      <c r="AH15" s="166"/>
      <c r="AI15" s="167"/>
      <c r="AJ15" s="167"/>
      <c r="AK15" s="164"/>
      <c r="AL15" s="165"/>
      <c r="AM15" s="163"/>
      <c r="AN15" s="166"/>
      <c r="AO15" s="167"/>
      <c r="AP15" s="167"/>
      <c r="AQ15" s="164"/>
      <c r="AR15" s="165"/>
      <c r="AS15" s="163"/>
      <c r="AT15" s="166"/>
      <c r="AU15" s="167"/>
      <c r="AV15" s="167"/>
      <c r="AW15" s="164"/>
      <c r="AX15" s="165"/>
      <c r="AY15" s="163"/>
      <c r="AZ15" s="166"/>
      <c r="BA15" s="167"/>
      <c r="BB15" s="167"/>
      <c r="BC15" s="164"/>
      <c r="BD15" s="165"/>
      <c r="BE15" s="163"/>
      <c r="BF15" s="166"/>
      <c r="BG15" s="167"/>
      <c r="BH15" s="167"/>
      <c r="BI15" s="164"/>
      <c r="BJ15" s="165"/>
      <c r="BK15" s="163"/>
      <c r="BL15" s="166"/>
      <c r="BM15" s="167"/>
      <c r="BN15" s="167"/>
      <c r="BO15" s="164"/>
      <c r="BP15" s="165"/>
      <c r="BQ15" s="163"/>
      <c r="BR15" s="166"/>
      <c r="BS15" s="167"/>
      <c r="BT15" s="167"/>
      <c r="BU15" s="164"/>
      <c r="BV15" s="165"/>
      <c r="BW15" s="163"/>
      <c r="BX15" s="166"/>
      <c r="BY15" s="167"/>
      <c r="BZ15" s="167"/>
      <c r="CA15" s="164"/>
      <c r="CB15" s="165"/>
      <c r="CC15" s="163"/>
      <c r="CD15" s="166"/>
      <c r="CE15" s="167"/>
      <c r="CF15" s="167"/>
      <c r="CG15" s="164"/>
      <c r="CH15" s="165"/>
      <c r="CI15" s="163"/>
      <c r="CJ15" s="166"/>
      <c r="CK15" s="167"/>
      <c r="CL15" s="167"/>
      <c r="CM15" s="164"/>
      <c r="CN15" s="165"/>
      <c r="CO15" s="163"/>
      <c r="CP15" s="166"/>
      <c r="CQ15" s="167"/>
      <c r="CR15" s="167"/>
      <c r="CS15" s="164"/>
      <c r="CT15" s="165"/>
      <c r="CU15" s="163"/>
      <c r="CV15" s="166"/>
      <c r="CW15" s="167"/>
      <c r="CX15" s="167"/>
      <c r="CY15" s="164"/>
      <c r="CZ15" s="165"/>
      <c r="DA15" s="163"/>
      <c r="DB15" s="166"/>
      <c r="DC15" s="167"/>
      <c r="DD15" s="167"/>
      <c r="DE15" s="164"/>
      <c r="DF15" s="165"/>
      <c r="DG15" s="163"/>
      <c r="DH15" s="166"/>
      <c r="DI15" s="167"/>
      <c r="DJ15" s="167"/>
      <c r="DK15" s="164"/>
      <c r="DL15" s="165"/>
      <c r="DM15" s="163"/>
      <c r="DN15" s="166"/>
      <c r="DO15" s="167"/>
      <c r="DP15" s="167"/>
      <c r="DQ15" s="164"/>
      <c r="DR15" s="165"/>
      <c r="DS15" s="163"/>
      <c r="DT15" s="166"/>
      <c r="DU15" s="167"/>
      <c r="DV15" s="167"/>
      <c r="DW15" s="164"/>
      <c r="DX15" s="165"/>
      <c r="DY15" s="163"/>
      <c r="DZ15" s="166"/>
      <c r="EA15" s="167"/>
      <c r="EB15" s="167"/>
      <c r="EC15" s="164"/>
      <c r="ED15" s="165"/>
      <c r="EE15" s="163"/>
      <c r="EF15" s="166"/>
      <c r="EG15" s="167"/>
      <c r="EH15" s="167"/>
      <c r="EI15" s="164"/>
      <c r="EJ15" s="165"/>
      <c r="EK15" s="163"/>
      <c r="EL15" s="166"/>
      <c r="EM15" s="167"/>
      <c r="EN15" s="167"/>
      <c r="EO15" s="164"/>
      <c r="EP15" s="165"/>
      <c r="EQ15" s="163"/>
      <c r="ER15" s="166"/>
      <c r="ES15" s="167"/>
      <c r="ET15" s="167"/>
      <c r="EU15" s="164"/>
      <c r="EV15" s="165"/>
      <c r="EW15" s="163"/>
      <c r="EX15" s="166"/>
      <c r="EY15" s="167"/>
      <c r="EZ15" s="167"/>
      <c r="FA15" s="164"/>
      <c r="FB15" s="165"/>
      <c r="FC15" s="163"/>
      <c r="FD15" s="166"/>
      <c r="FE15" s="167"/>
      <c r="FF15" s="167"/>
      <c r="FG15" s="164"/>
      <c r="FH15" s="165"/>
      <c r="FI15" s="163"/>
      <c r="FJ15" s="166"/>
      <c r="FK15" s="167"/>
      <c r="FL15" s="167"/>
      <c r="FM15" s="164"/>
      <c r="FN15" s="165"/>
      <c r="FO15" s="163"/>
      <c r="FP15" s="166"/>
      <c r="FQ15" s="167"/>
      <c r="FR15" s="167"/>
      <c r="FS15" s="164"/>
      <c r="FT15" s="165"/>
      <c r="FU15" s="163"/>
      <c r="FV15" s="166"/>
      <c r="FW15" s="167"/>
      <c r="FX15" s="167"/>
      <c r="FY15" s="164"/>
      <c r="FZ15" s="165"/>
      <c r="GA15" s="163"/>
      <c r="GB15" s="166"/>
      <c r="GC15" s="167"/>
      <c r="GD15" s="167"/>
      <c r="GE15" s="164"/>
      <c r="GF15" s="165"/>
      <c r="GG15" s="163"/>
      <c r="GH15" s="166"/>
      <c r="GI15" s="167"/>
      <c r="GJ15" s="167"/>
      <c r="GK15" s="164"/>
      <c r="GL15" s="165"/>
      <c r="GM15" s="163"/>
      <c r="GN15" s="166"/>
      <c r="GO15" s="167"/>
      <c r="GP15" s="167"/>
      <c r="GQ15" s="164"/>
      <c r="GR15" s="165"/>
      <c r="GS15" s="163"/>
      <c r="GT15" s="166"/>
      <c r="GU15" s="167"/>
      <c r="GV15" s="167"/>
      <c r="GW15" s="164"/>
      <c r="GX15" s="165"/>
      <c r="GY15" s="163"/>
      <c r="GZ15" s="166"/>
      <c r="HA15" s="167"/>
      <c r="HB15" s="167"/>
      <c r="HC15" s="164"/>
      <c r="HD15" s="165"/>
      <c r="HE15" s="163"/>
      <c r="HF15" s="166"/>
      <c r="HG15" s="167"/>
      <c r="HH15" s="167"/>
      <c r="HI15" s="164"/>
      <c r="HJ15" s="165"/>
      <c r="HK15" s="163"/>
      <c r="HL15" s="166"/>
      <c r="HM15" s="167"/>
      <c r="HN15" s="167"/>
      <c r="HO15" s="164"/>
      <c r="HP15" s="165"/>
      <c r="HQ15" s="163"/>
      <c r="HR15" s="166"/>
      <c r="HS15" s="167"/>
      <c r="HT15" s="167"/>
      <c r="HU15" s="164"/>
      <c r="HV15" s="165"/>
      <c r="HW15" s="163"/>
      <c r="HX15" s="166"/>
      <c r="HY15" s="167"/>
      <c r="HZ15" s="167"/>
      <c r="IA15" s="164"/>
      <c r="IB15" s="165"/>
      <c r="IC15" s="163"/>
      <c r="ID15" s="166"/>
      <c r="IE15" s="167"/>
      <c r="IF15" s="167"/>
      <c r="IG15" s="164"/>
      <c r="IH15" s="165"/>
      <c r="II15" s="163"/>
      <c r="IJ15" s="166"/>
      <c r="IK15" s="167"/>
      <c r="IL15" s="167"/>
      <c r="IM15" s="164"/>
      <c r="IN15" s="165"/>
      <c r="IO15" s="163"/>
      <c r="IP15" s="166"/>
      <c r="IQ15" s="167"/>
      <c r="IR15" s="167"/>
      <c r="IS15" s="164"/>
      <c r="IT15" s="165"/>
      <c r="IU15" s="163"/>
      <c r="IV15" s="166"/>
    </row>
    <row r="16" spans="1:256" s="197" customFormat="1" ht="12.75">
      <c r="A16" s="196"/>
      <c r="B16" s="165" t="s">
        <v>317</v>
      </c>
      <c r="C16" s="163" t="s">
        <v>315</v>
      </c>
      <c r="D16" s="166">
        <v>1</v>
      </c>
      <c r="E16" s="167"/>
      <c r="F16" s="167">
        <f t="shared" si="0"/>
        <v>0</v>
      </c>
      <c r="G16" s="164"/>
      <c r="H16" s="165"/>
      <c r="I16" s="163"/>
      <c r="J16" s="166"/>
      <c r="K16" s="167"/>
      <c r="L16" s="167"/>
      <c r="M16" s="164"/>
      <c r="N16" s="165"/>
      <c r="O16" s="163"/>
      <c r="P16" s="166"/>
      <c r="Q16" s="167"/>
      <c r="R16" s="167"/>
      <c r="S16" s="164"/>
      <c r="T16" s="165"/>
      <c r="U16" s="163"/>
      <c r="V16" s="166"/>
      <c r="W16" s="167"/>
      <c r="X16" s="167"/>
      <c r="Y16" s="164"/>
      <c r="Z16" s="165"/>
      <c r="AA16" s="163"/>
      <c r="AB16" s="166"/>
      <c r="AC16" s="167"/>
      <c r="AD16" s="167"/>
      <c r="AE16" s="164"/>
      <c r="AF16" s="165"/>
      <c r="AG16" s="163"/>
      <c r="AH16" s="166"/>
      <c r="AI16" s="167"/>
      <c r="AJ16" s="167"/>
      <c r="AK16" s="164"/>
      <c r="AL16" s="165"/>
      <c r="AM16" s="163"/>
      <c r="AN16" s="166"/>
      <c r="AO16" s="167"/>
      <c r="AP16" s="167"/>
      <c r="AQ16" s="164"/>
      <c r="AR16" s="165"/>
      <c r="AS16" s="163"/>
      <c r="AT16" s="166"/>
      <c r="AU16" s="167"/>
      <c r="AV16" s="167"/>
      <c r="AW16" s="164"/>
      <c r="AX16" s="165"/>
      <c r="AY16" s="163"/>
      <c r="AZ16" s="166"/>
      <c r="BA16" s="167"/>
      <c r="BB16" s="167"/>
      <c r="BC16" s="164"/>
      <c r="BD16" s="165"/>
      <c r="BE16" s="163"/>
      <c r="BF16" s="166"/>
      <c r="BG16" s="167"/>
      <c r="BH16" s="167"/>
      <c r="BI16" s="164"/>
      <c r="BJ16" s="165"/>
      <c r="BK16" s="163"/>
      <c r="BL16" s="166"/>
      <c r="BM16" s="167"/>
      <c r="BN16" s="167"/>
      <c r="BO16" s="164"/>
      <c r="BP16" s="165"/>
      <c r="BQ16" s="163"/>
      <c r="BR16" s="166"/>
      <c r="BS16" s="167"/>
      <c r="BT16" s="167"/>
      <c r="BU16" s="164"/>
      <c r="BV16" s="165"/>
      <c r="BW16" s="163"/>
      <c r="BX16" s="166"/>
      <c r="BY16" s="167"/>
      <c r="BZ16" s="167"/>
      <c r="CA16" s="164"/>
      <c r="CB16" s="165"/>
      <c r="CC16" s="163"/>
      <c r="CD16" s="166"/>
      <c r="CE16" s="167"/>
      <c r="CF16" s="167"/>
      <c r="CG16" s="164"/>
      <c r="CH16" s="165"/>
      <c r="CI16" s="163"/>
      <c r="CJ16" s="166"/>
      <c r="CK16" s="167"/>
      <c r="CL16" s="167"/>
      <c r="CM16" s="164"/>
      <c r="CN16" s="165"/>
      <c r="CO16" s="163"/>
      <c r="CP16" s="166"/>
      <c r="CQ16" s="167"/>
      <c r="CR16" s="167"/>
      <c r="CS16" s="164"/>
      <c r="CT16" s="165"/>
      <c r="CU16" s="163"/>
      <c r="CV16" s="166"/>
      <c r="CW16" s="167"/>
      <c r="CX16" s="167"/>
      <c r="CY16" s="164"/>
      <c r="CZ16" s="165"/>
      <c r="DA16" s="163"/>
      <c r="DB16" s="166"/>
      <c r="DC16" s="167"/>
      <c r="DD16" s="167"/>
      <c r="DE16" s="164"/>
      <c r="DF16" s="165"/>
      <c r="DG16" s="163"/>
      <c r="DH16" s="166"/>
      <c r="DI16" s="167"/>
      <c r="DJ16" s="167"/>
      <c r="DK16" s="164"/>
      <c r="DL16" s="165"/>
      <c r="DM16" s="163"/>
      <c r="DN16" s="166"/>
      <c r="DO16" s="167"/>
      <c r="DP16" s="167"/>
      <c r="DQ16" s="164"/>
      <c r="DR16" s="165"/>
      <c r="DS16" s="163"/>
      <c r="DT16" s="166"/>
      <c r="DU16" s="167"/>
      <c r="DV16" s="167"/>
      <c r="DW16" s="164"/>
      <c r="DX16" s="165"/>
      <c r="DY16" s="163"/>
      <c r="DZ16" s="166"/>
      <c r="EA16" s="167"/>
      <c r="EB16" s="167"/>
      <c r="EC16" s="164"/>
      <c r="ED16" s="165"/>
      <c r="EE16" s="163"/>
      <c r="EF16" s="166"/>
      <c r="EG16" s="167"/>
      <c r="EH16" s="167"/>
      <c r="EI16" s="164"/>
      <c r="EJ16" s="165"/>
      <c r="EK16" s="163"/>
      <c r="EL16" s="166"/>
      <c r="EM16" s="167"/>
      <c r="EN16" s="167"/>
      <c r="EO16" s="164"/>
      <c r="EP16" s="165"/>
      <c r="EQ16" s="163"/>
      <c r="ER16" s="166"/>
      <c r="ES16" s="167"/>
      <c r="ET16" s="167"/>
      <c r="EU16" s="164"/>
      <c r="EV16" s="165"/>
      <c r="EW16" s="163"/>
      <c r="EX16" s="166"/>
      <c r="EY16" s="167"/>
      <c r="EZ16" s="167"/>
      <c r="FA16" s="164"/>
      <c r="FB16" s="165"/>
      <c r="FC16" s="163"/>
      <c r="FD16" s="166"/>
      <c r="FE16" s="167"/>
      <c r="FF16" s="167"/>
      <c r="FG16" s="164"/>
      <c r="FH16" s="165"/>
      <c r="FI16" s="163"/>
      <c r="FJ16" s="166"/>
      <c r="FK16" s="167"/>
      <c r="FL16" s="167"/>
      <c r="FM16" s="164"/>
      <c r="FN16" s="165"/>
      <c r="FO16" s="163"/>
      <c r="FP16" s="166"/>
      <c r="FQ16" s="167"/>
      <c r="FR16" s="167"/>
      <c r="FS16" s="164"/>
      <c r="FT16" s="165"/>
      <c r="FU16" s="163"/>
      <c r="FV16" s="166"/>
      <c r="FW16" s="167"/>
      <c r="FX16" s="167"/>
      <c r="FY16" s="164"/>
      <c r="FZ16" s="165"/>
      <c r="GA16" s="163"/>
      <c r="GB16" s="166"/>
      <c r="GC16" s="167"/>
      <c r="GD16" s="167"/>
      <c r="GE16" s="164"/>
      <c r="GF16" s="165"/>
      <c r="GG16" s="163"/>
      <c r="GH16" s="166"/>
      <c r="GI16" s="167"/>
      <c r="GJ16" s="167"/>
      <c r="GK16" s="164"/>
      <c r="GL16" s="165"/>
      <c r="GM16" s="163"/>
      <c r="GN16" s="166"/>
      <c r="GO16" s="167"/>
      <c r="GP16" s="167"/>
      <c r="GQ16" s="164"/>
      <c r="GR16" s="165"/>
      <c r="GS16" s="163"/>
      <c r="GT16" s="166"/>
      <c r="GU16" s="167"/>
      <c r="GV16" s="167"/>
      <c r="GW16" s="164"/>
      <c r="GX16" s="165"/>
      <c r="GY16" s="163"/>
      <c r="GZ16" s="166"/>
      <c r="HA16" s="167"/>
      <c r="HB16" s="167"/>
      <c r="HC16" s="164"/>
      <c r="HD16" s="165"/>
      <c r="HE16" s="163"/>
      <c r="HF16" s="166"/>
      <c r="HG16" s="167"/>
      <c r="HH16" s="167"/>
      <c r="HI16" s="164"/>
      <c r="HJ16" s="165"/>
      <c r="HK16" s="163"/>
      <c r="HL16" s="166"/>
      <c r="HM16" s="167"/>
      <c r="HN16" s="167"/>
      <c r="HO16" s="164"/>
      <c r="HP16" s="165"/>
      <c r="HQ16" s="163"/>
      <c r="HR16" s="166"/>
      <c r="HS16" s="167"/>
      <c r="HT16" s="167"/>
      <c r="HU16" s="164"/>
      <c r="HV16" s="165"/>
      <c r="HW16" s="163"/>
      <c r="HX16" s="166"/>
      <c r="HY16" s="167"/>
      <c r="HZ16" s="167"/>
      <c r="IA16" s="164"/>
      <c r="IB16" s="165"/>
      <c r="IC16" s="163"/>
      <c r="ID16" s="166"/>
      <c r="IE16" s="167"/>
      <c r="IF16" s="167"/>
      <c r="IG16" s="164"/>
      <c r="IH16" s="165"/>
      <c r="II16" s="163"/>
      <c r="IJ16" s="166"/>
      <c r="IK16" s="167"/>
      <c r="IL16" s="167"/>
      <c r="IM16" s="164"/>
      <c r="IN16" s="165"/>
      <c r="IO16" s="163"/>
      <c r="IP16" s="166"/>
      <c r="IQ16" s="167"/>
      <c r="IR16" s="167"/>
      <c r="IS16" s="164"/>
      <c r="IT16" s="165"/>
      <c r="IU16" s="163"/>
      <c r="IV16" s="166"/>
    </row>
    <row r="17" spans="1:256" s="197" customFormat="1" ht="12.75">
      <c r="A17" s="196" t="s">
        <v>318</v>
      </c>
      <c r="B17" s="165" t="s">
        <v>319</v>
      </c>
      <c r="C17" s="163" t="s">
        <v>315</v>
      </c>
      <c r="D17" s="166">
        <v>1</v>
      </c>
      <c r="E17" s="167"/>
      <c r="F17" s="167">
        <f t="shared" si="0"/>
        <v>0</v>
      </c>
      <c r="G17" s="164"/>
      <c r="H17" s="165"/>
      <c r="I17" s="163"/>
      <c r="J17" s="166"/>
      <c r="K17" s="167"/>
      <c r="L17" s="167"/>
      <c r="M17" s="164"/>
      <c r="N17" s="165"/>
      <c r="O17" s="163"/>
      <c r="P17" s="166"/>
      <c r="Q17" s="167"/>
      <c r="R17" s="167"/>
      <c r="S17" s="164"/>
      <c r="T17" s="165"/>
      <c r="U17" s="163"/>
      <c r="V17" s="166"/>
      <c r="W17" s="167"/>
      <c r="X17" s="167"/>
      <c r="Y17" s="164"/>
      <c r="Z17" s="165"/>
      <c r="AA17" s="163"/>
      <c r="AB17" s="166"/>
      <c r="AC17" s="167"/>
      <c r="AD17" s="167"/>
      <c r="AE17" s="164"/>
      <c r="AF17" s="165"/>
      <c r="AG17" s="163"/>
      <c r="AH17" s="166"/>
      <c r="AI17" s="167"/>
      <c r="AJ17" s="167"/>
      <c r="AK17" s="164"/>
      <c r="AL17" s="165"/>
      <c r="AM17" s="163"/>
      <c r="AN17" s="166"/>
      <c r="AO17" s="167"/>
      <c r="AP17" s="167"/>
      <c r="AQ17" s="164"/>
      <c r="AR17" s="165"/>
      <c r="AS17" s="163"/>
      <c r="AT17" s="166"/>
      <c r="AU17" s="167"/>
      <c r="AV17" s="167"/>
      <c r="AW17" s="164"/>
      <c r="AX17" s="165"/>
      <c r="AY17" s="163"/>
      <c r="AZ17" s="166"/>
      <c r="BA17" s="167"/>
      <c r="BB17" s="167"/>
      <c r="BC17" s="164"/>
      <c r="BD17" s="165"/>
      <c r="BE17" s="163"/>
      <c r="BF17" s="166"/>
      <c r="BG17" s="167"/>
      <c r="BH17" s="167"/>
      <c r="BI17" s="164"/>
      <c r="BJ17" s="165"/>
      <c r="BK17" s="163"/>
      <c r="BL17" s="166"/>
      <c r="BM17" s="167"/>
      <c r="BN17" s="167"/>
      <c r="BO17" s="164"/>
      <c r="BP17" s="165"/>
      <c r="BQ17" s="163"/>
      <c r="BR17" s="166"/>
      <c r="BS17" s="167"/>
      <c r="BT17" s="167"/>
      <c r="BU17" s="164"/>
      <c r="BV17" s="165"/>
      <c r="BW17" s="163"/>
      <c r="BX17" s="166"/>
      <c r="BY17" s="167"/>
      <c r="BZ17" s="167"/>
      <c r="CA17" s="164"/>
      <c r="CB17" s="165"/>
      <c r="CC17" s="163"/>
      <c r="CD17" s="166"/>
      <c r="CE17" s="167"/>
      <c r="CF17" s="167"/>
      <c r="CG17" s="164"/>
      <c r="CH17" s="165"/>
      <c r="CI17" s="163"/>
      <c r="CJ17" s="166"/>
      <c r="CK17" s="167"/>
      <c r="CL17" s="167"/>
      <c r="CM17" s="164"/>
      <c r="CN17" s="165"/>
      <c r="CO17" s="163"/>
      <c r="CP17" s="166"/>
      <c r="CQ17" s="167"/>
      <c r="CR17" s="167"/>
      <c r="CS17" s="164"/>
      <c r="CT17" s="165"/>
      <c r="CU17" s="163"/>
      <c r="CV17" s="166"/>
      <c r="CW17" s="167"/>
      <c r="CX17" s="167"/>
      <c r="CY17" s="164"/>
      <c r="CZ17" s="165"/>
      <c r="DA17" s="163"/>
      <c r="DB17" s="166"/>
      <c r="DC17" s="167"/>
      <c r="DD17" s="167"/>
      <c r="DE17" s="164"/>
      <c r="DF17" s="165"/>
      <c r="DG17" s="163"/>
      <c r="DH17" s="166"/>
      <c r="DI17" s="167"/>
      <c r="DJ17" s="167"/>
      <c r="DK17" s="164"/>
      <c r="DL17" s="165"/>
      <c r="DM17" s="163"/>
      <c r="DN17" s="166"/>
      <c r="DO17" s="167"/>
      <c r="DP17" s="167"/>
      <c r="DQ17" s="164"/>
      <c r="DR17" s="165"/>
      <c r="DS17" s="163"/>
      <c r="DT17" s="166"/>
      <c r="DU17" s="167"/>
      <c r="DV17" s="167"/>
      <c r="DW17" s="164"/>
      <c r="DX17" s="165"/>
      <c r="DY17" s="163"/>
      <c r="DZ17" s="166"/>
      <c r="EA17" s="167"/>
      <c r="EB17" s="167"/>
      <c r="EC17" s="164"/>
      <c r="ED17" s="165"/>
      <c r="EE17" s="163"/>
      <c r="EF17" s="166"/>
      <c r="EG17" s="167"/>
      <c r="EH17" s="167"/>
      <c r="EI17" s="164"/>
      <c r="EJ17" s="165"/>
      <c r="EK17" s="163"/>
      <c r="EL17" s="166"/>
      <c r="EM17" s="167"/>
      <c r="EN17" s="167"/>
      <c r="EO17" s="164"/>
      <c r="EP17" s="165"/>
      <c r="EQ17" s="163"/>
      <c r="ER17" s="166"/>
      <c r="ES17" s="167"/>
      <c r="ET17" s="167"/>
      <c r="EU17" s="164"/>
      <c r="EV17" s="165"/>
      <c r="EW17" s="163"/>
      <c r="EX17" s="166"/>
      <c r="EY17" s="167"/>
      <c r="EZ17" s="167"/>
      <c r="FA17" s="164"/>
      <c r="FB17" s="165"/>
      <c r="FC17" s="163"/>
      <c r="FD17" s="166"/>
      <c r="FE17" s="167"/>
      <c r="FF17" s="167"/>
      <c r="FG17" s="164"/>
      <c r="FH17" s="165"/>
      <c r="FI17" s="163"/>
      <c r="FJ17" s="166"/>
      <c r="FK17" s="167"/>
      <c r="FL17" s="167"/>
      <c r="FM17" s="164"/>
      <c r="FN17" s="165"/>
      <c r="FO17" s="163"/>
      <c r="FP17" s="166"/>
      <c r="FQ17" s="167"/>
      <c r="FR17" s="167"/>
      <c r="FS17" s="164"/>
      <c r="FT17" s="165"/>
      <c r="FU17" s="163"/>
      <c r="FV17" s="166"/>
      <c r="FW17" s="167"/>
      <c r="FX17" s="167"/>
      <c r="FY17" s="164"/>
      <c r="FZ17" s="165"/>
      <c r="GA17" s="163"/>
      <c r="GB17" s="166"/>
      <c r="GC17" s="167"/>
      <c r="GD17" s="167"/>
      <c r="GE17" s="164"/>
      <c r="GF17" s="165"/>
      <c r="GG17" s="163"/>
      <c r="GH17" s="166"/>
      <c r="GI17" s="167"/>
      <c r="GJ17" s="167"/>
      <c r="GK17" s="164"/>
      <c r="GL17" s="165"/>
      <c r="GM17" s="163"/>
      <c r="GN17" s="166"/>
      <c r="GO17" s="167"/>
      <c r="GP17" s="167"/>
      <c r="GQ17" s="164"/>
      <c r="GR17" s="165"/>
      <c r="GS17" s="163"/>
      <c r="GT17" s="166"/>
      <c r="GU17" s="167"/>
      <c r="GV17" s="167"/>
      <c r="GW17" s="164"/>
      <c r="GX17" s="165"/>
      <c r="GY17" s="163"/>
      <c r="GZ17" s="166"/>
      <c r="HA17" s="167"/>
      <c r="HB17" s="167"/>
      <c r="HC17" s="164"/>
      <c r="HD17" s="165"/>
      <c r="HE17" s="163"/>
      <c r="HF17" s="166"/>
      <c r="HG17" s="167"/>
      <c r="HH17" s="167"/>
      <c r="HI17" s="164"/>
      <c r="HJ17" s="165"/>
      <c r="HK17" s="163"/>
      <c r="HL17" s="166"/>
      <c r="HM17" s="167"/>
      <c r="HN17" s="167"/>
      <c r="HO17" s="164"/>
      <c r="HP17" s="165"/>
      <c r="HQ17" s="163"/>
      <c r="HR17" s="166"/>
      <c r="HS17" s="167"/>
      <c r="HT17" s="167"/>
      <c r="HU17" s="164"/>
      <c r="HV17" s="165"/>
      <c r="HW17" s="163"/>
      <c r="HX17" s="166"/>
      <c r="HY17" s="167"/>
      <c r="HZ17" s="167"/>
      <c r="IA17" s="164"/>
      <c r="IB17" s="165"/>
      <c r="IC17" s="163"/>
      <c r="ID17" s="166"/>
      <c r="IE17" s="167"/>
      <c r="IF17" s="167"/>
      <c r="IG17" s="164"/>
      <c r="IH17" s="165"/>
      <c r="II17" s="163"/>
      <c r="IJ17" s="166"/>
      <c r="IK17" s="167"/>
      <c r="IL17" s="167"/>
      <c r="IM17" s="164"/>
      <c r="IN17" s="165"/>
      <c r="IO17" s="163"/>
      <c r="IP17" s="166"/>
      <c r="IQ17" s="167"/>
      <c r="IR17" s="167"/>
      <c r="IS17" s="164"/>
      <c r="IT17" s="165"/>
      <c r="IU17" s="163"/>
      <c r="IV17" s="166"/>
    </row>
    <row r="18" spans="1:256" s="197" customFormat="1" ht="22.5">
      <c r="A18" s="196"/>
      <c r="B18" s="165" t="s">
        <v>320</v>
      </c>
      <c r="C18" s="163" t="s">
        <v>315</v>
      </c>
      <c r="D18" s="166">
        <v>1</v>
      </c>
      <c r="E18" s="167"/>
      <c r="F18" s="167">
        <f t="shared" si="0"/>
        <v>0</v>
      </c>
      <c r="G18" s="164"/>
      <c r="H18" s="165"/>
      <c r="I18" s="163"/>
      <c r="J18" s="166"/>
      <c r="K18" s="167"/>
      <c r="L18" s="167"/>
      <c r="M18" s="164"/>
      <c r="N18" s="165"/>
      <c r="O18" s="163"/>
      <c r="P18" s="166"/>
      <c r="Q18" s="167"/>
      <c r="R18" s="167"/>
      <c r="S18" s="164"/>
      <c r="T18" s="165"/>
      <c r="U18" s="163"/>
      <c r="V18" s="166"/>
      <c r="W18" s="167"/>
      <c r="X18" s="167"/>
      <c r="Y18" s="164"/>
      <c r="Z18" s="165"/>
      <c r="AA18" s="163"/>
      <c r="AB18" s="166"/>
      <c r="AC18" s="167"/>
      <c r="AD18" s="167"/>
      <c r="AE18" s="164"/>
      <c r="AF18" s="165"/>
      <c r="AG18" s="163"/>
      <c r="AH18" s="166"/>
      <c r="AI18" s="167"/>
      <c r="AJ18" s="167"/>
      <c r="AK18" s="164"/>
      <c r="AL18" s="165"/>
      <c r="AM18" s="163"/>
      <c r="AN18" s="166"/>
      <c r="AO18" s="167"/>
      <c r="AP18" s="167"/>
      <c r="AQ18" s="164"/>
      <c r="AR18" s="165"/>
      <c r="AS18" s="163"/>
      <c r="AT18" s="166"/>
      <c r="AU18" s="167"/>
      <c r="AV18" s="167"/>
      <c r="AW18" s="164"/>
      <c r="AX18" s="165"/>
      <c r="AY18" s="163"/>
      <c r="AZ18" s="166"/>
      <c r="BA18" s="167"/>
      <c r="BB18" s="167"/>
      <c r="BC18" s="164"/>
      <c r="BD18" s="165"/>
      <c r="BE18" s="163"/>
      <c r="BF18" s="166"/>
      <c r="BG18" s="167"/>
      <c r="BH18" s="167"/>
      <c r="BI18" s="164"/>
      <c r="BJ18" s="165"/>
      <c r="BK18" s="163"/>
      <c r="BL18" s="166"/>
      <c r="BM18" s="167"/>
      <c r="BN18" s="167"/>
      <c r="BO18" s="164"/>
      <c r="BP18" s="165"/>
      <c r="BQ18" s="163"/>
      <c r="BR18" s="166"/>
      <c r="BS18" s="167"/>
      <c r="BT18" s="167"/>
      <c r="BU18" s="164"/>
      <c r="BV18" s="165"/>
      <c r="BW18" s="163"/>
      <c r="BX18" s="166"/>
      <c r="BY18" s="167"/>
      <c r="BZ18" s="167"/>
      <c r="CA18" s="164"/>
      <c r="CB18" s="165"/>
      <c r="CC18" s="163"/>
      <c r="CD18" s="166"/>
      <c r="CE18" s="167"/>
      <c r="CF18" s="167"/>
      <c r="CG18" s="164"/>
      <c r="CH18" s="165"/>
      <c r="CI18" s="163"/>
      <c r="CJ18" s="166"/>
      <c r="CK18" s="167"/>
      <c r="CL18" s="167"/>
      <c r="CM18" s="164"/>
      <c r="CN18" s="165"/>
      <c r="CO18" s="163"/>
      <c r="CP18" s="166"/>
      <c r="CQ18" s="167"/>
      <c r="CR18" s="167"/>
      <c r="CS18" s="164"/>
      <c r="CT18" s="165"/>
      <c r="CU18" s="163"/>
      <c r="CV18" s="166"/>
      <c r="CW18" s="167"/>
      <c r="CX18" s="167"/>
      <c r="CY18" s="164"/>
      <c r="CZ18" s="165"/>
      <c r="DA18" s="163"/>
      <c r="DB18" s="166"/>
      <c r="DC18" s="167"/>
      <c r="DD18" s="167"/>
      <c r="DE18" s="164"/>
      <c r="DF18" s="165"/>
      <c r="DG18" s="163"/>
      <c r="DH18" s="166"/>
      <c r="DI18" s="167"/>
      <c r="DJ18" s="167"/>
      <c r="DK18" s="164"/>
      <c r="DL18" s="165"/>
      <c r="DM18" s="163"/>
      <c r="DN18" s="166"/>
      <c r="DO18" s="167"/>
      <c r="DP18" s="167"/>
      <c r="DQ18" s="164"/>
      <c r="DR18" s="165"/>
      <c r="DS18" s="163"/>
      <c r="DT18" s="166"/>
      <c r="DU18" s="167"/>
      <c r="DV18" s="167"/>
      <c r="DW18" s="164"/>
      <c r="DX18" s="165"/>
      <c r="DY18" s="163"/>
      <c r="DZ18" s="166"/>
      <c r="EA18" s="167"/>
      <c r="EB18" s="167"/>
      <c r="EC18" s="164"/>
      <c r="ED18" s="165"/>
      <c r="EE18" s="163"/>
      <c r="EF18" s="166"/>
      <c r="EG18" s="167"/>
      <c r="EH18" s="167"/>
      <c r="EI18" s="164"/>
      <c r="EJ18" s="165"/>
      <c r="EK18" s="163"/>
      <c r="EL18" s="166"/>
      <c r="EM18" s="167"/>
      <c r="EN18" s="167"/>
      <c r="EO18" s="164"/>
      <c r="EP18" s="165"/>
      <c r="EQ18" s="163"/>
      <c r="ER18" s="166"/>
      <c r="ES18" s="167"/>
      <c r="ET18" s="167"/>
      <c r="EU18" s="164"/>
      <c r="EV18" s="165"/>
      <c r="EW18" s="163"/>
      <c r="EX18" s="166"/>
      <c r="EY18" s="167"/>
      <c r="EZ18" s="167"/>
      <c r="FA18" s="164"/>
      <c r="FB18" s="165"/>
      <c r="FC18" s="163"/>
      <c r="FD18" s="166"/>
      <c r="FE18" s="167"/>
      <c r="FF18" s="167"/>
      <c r="FG18" s="164"/>
      <c r="FH18" s="165"/>
      <c r="FI18" s="163"/>
      <c r="FJ18" s="166"/>
      <c r="FK18" s="167"/>
      <c r="FL18" s="167"/>
      <c r="FM18" s="164"/>
      <c r="FN18" s="165"/>
      <c r="FO18" s="163"/>
      <c r="FP18" s="166"/>
      <c r="FQ18" s="167"/>
      <c r="FR18" s="167"/>
      <c r="FS18" s="164"/>
      <c r="FT18" s="165"/>
      <c r="FU18" s="163"/>
      <c r="FV18" s="166"/>
      <c r="FW18" s="167"/>
      <c r="FX18" s="167"/>
      <c r="FY18" s="164"/>
      <c r="FZ18" s="165"/>
      <c r="GA18" s="163"/>
      <c r="GB18" s="166"/>
      <c r="GC18" s="167"/>
      <c r="GD18" s="167"/>
      <c r="GE18" s="164"/>
      <c r="GF18" s="165"/>
      <c r="GG18" s="163"/>
      <c r="GH18" s="166"/>
      <c r="GI18" s="167"/>
      <c r="GJ18" s="167"/>
      <c r="GK18" s="164"/>
      <c r="GL18" s="165"/>
      <c r="GM18" s="163"/>
      <c r="GN18" s="166"/>
      <c r="GO18" s="167"/>
      <c r="GP18" s="167"/>
      <c r="GQ18" s="164"/>
      <c r="GR18" s="165"/>
      <c r="GS18" s="163"/>
      <c r="GT18" s="166"/>
      <c r="GU18" s="167"/>
      <c r="GV18" s="167"/>
      <c r="GW18" s="164"/>
      <c r="GX18" s="165"/>
      <c r="GY18" s="163"/>
      <c r="GZ18" s="166"/>
      <c r="HA18" s="167"/>
      <c r="HB18" s="167"/>
      <c r="HC18" s="164"/>
      <c r="HD18" s="165"/>
      <c r="HE18" s="163"/>
      <c r="HF18" s="166"/>
      <c r="HG18" s="167"/>
      <c r="HH18" s="167"/>
      <c r="HI18" s="164"/>
      <c r="HJ18" s="165"/>
      <c r="HK18" s="163"/>
      <c r="HL18" s="166"/>
      <c r="HM18" s="167"/>
      <c r="HN18" s="167"/>
      <c r="HO18" s="164"/>
      <c r="HP18" s="165"/>
      <c r="HQ18" s="163"/>
      <c r="HR18" s="166"/>
      <c r="HS18" s="167"/>
      <c r="HT18" s="167"/>
      <c r="HU18" s="164"/>
      <c r="HV18" s="165"/>
      <c r="HW18" s="163"/>
      <c r="HX18" s="166"/>
      <c r="HY18" s="167"/>
      <c r="HZ18" s="167"/>
      <c r="IA18" s="164"/>
      <c r="IB18" s="165"/>
      <c r="IC18" s="163"/>
      <c r="ID18" s="166"/>
      <c r="IE18" s="167"/>
      <c r="IF18" s="167"/>
      <c r="IG18" s="164"/>
      <c r="IH18" s="165"/>
      <c r="II18" s="163"/>
      <c r="IJ18" s="166"/>
      <c r="IK18" s="167"/>
      <c r="IL18" s="167"/>
      <c r="IM18" s="164"/>
      <c r="IN18" s="165"/>
      <c r="IO18" s="163"/>
      <c r="IP18" s="166"/>
      <c r="IQ18" s="167"/>
      <c r="IR18" s="167"/>
      <c r="IS18" s="164"/>
      <c r="IT18" s="165"/>
      <c r="IU18" s="163"/>
      <c r="IV18" s="166"/>
    </row>
    <row r="19" spans="1:256" s="197" customFormat="1" ht="12.75">
      <c r="A19" s="196"/>
      <c r="B19" s="165" t="s">
        <v>321</v>
      </c>
      <c r="C19" s="163" t="s">
        <v>315</v>
      </c>
      <c r="D19" s="166">
        <v>1</v>
      </c>
      <c r="E19" s="167"/>
      <c r="F19" s="167">
        <f t="shared" si="0"/>
        <v>0</v>
      </c>
      <c r="G19" s="164"/>
      <c r="H19" s="165"/>
      <c r="I19" s="163"/>
      <c r="J19" s="166"/>
      <c r="K19" s="167"/>
      <c r="L19" s="167"/>
      <c r="M19" s="164"/>
      <c r="N19" s="165"/>
      <c r="O19" s="163"/>
      <c r="P19" s="166"/>
      <c r="Q19" s="167"/>
      <c r="R19" s="167"/>
      <c r="S19" s="164"/>
      <c r="T19" s="165"/>
      <c r="U19" s="163"/>
      <c r="V19" s="166"/>
      <c r="W19" s="167"/>
      <c r="X19" s="167"/>
      <c r="Y19" s="164"/>
      <c r="Z19" s="165"/>
      <c r="AA19" s="163"/>
      <c r="AB19" s="166"/>
      <c r="AC19" s="167"/>
      <c r="AD19" s="167"/>
      <c r="AE19" s="164"/>
      <c r="AF19" s="165"/>
      <c r="AG19" s="163"/>
      <c r="AH19" s="166"/>
      <c r="AI19" s="167"/>
      <c r="AJ19" s="167"/>
      <c r="AK19" s="164"/>
      <c r="AL19" s="165"/>
      <c r="AM19" s="163"/>
      <c r="AN19" s="166"/>
      <c r="AO19" s="167"/>
      <c r="AP19" s="167"/>
      <c r="AQ19" s="164"/>
      <c r="AR19" s="165"/>
      <c r="AS19" s="163"/>
      <c r="AT19" s="166"/>
      <c r="AU19" s="167"/>
      <c r="AV19" s="167"/>
      <c r="AW19" s="164"/>
      <c r="AX19" s="165"/>
      <c r="AY19" s="163"/>
      <c r="AZ19" s="166"/>
      <c r="BA19" s="167"/>
      <c r="BB19" s="167"/>
      <c r="BC19" s="164"/>
      <c r="BD19" s="165"/>
      <c r="BE19" s="163"/>
      <c r="BF19" s="166"/>
      <c r="BG19" s="167"/>
      <c r="BH19" s="167"/>
      <c r="BI19" s="164"/>
      <c r="BJ19" s="165"/>
      <c r="BK19" s="163"/>
      <c r="BL19" s="166"/>
      <c r="BM19" s="167"/>
      <c r="BN19" s="167"/>
      <c r="BO19" s="164"/>
      <c r="BP19" s="165"/>
      <c r="BQ19" s="163"/>
      <c r="BR19" s="166"/>
      <c r="BS19" s="167"/>
      <c r="BT19" s="167"/>
      <c r="BU19" s="164"/>
      <c r="BV19" s="165"/>
      <c r="BW19" s="163"/>
      <c r="BX19" s="166"/>
      <c r="BY19" s="167"/>
      <c r="BZ19" s="167"/>
      <c r="CA19" s="164"/>
      <c r="CB19" s="165"/>
      <c r="CC19" s="163"/>
      <c r="CD19" s="166"/>
      <c r="CE19" s="167"/>
      <c r="CF19" s="167"/>
      <c r="CG19" s="164"/>
      <c r="CH19" s="165"/>
      <c r="CI19" s="163"/>
      <c r="CJ19" s="166"/>
      <c r="CK19" s="167"/>
      <c r="CL19" s="167"/>
      <c r="CM19" s="164"/>
      <c r="CN19" s="165"/>
      <c r="CO19" s="163"/>
      <c r="CP19" s="166"/>
      <c r="CQ19" s="167"/>
      <c r="CR19" s="167"/>
      <c r="CS19" s="164"/>
      <c r="CT19" s="165"/>
      <c r="CU19" s="163"/>
      <c r="CV19" s="166"/>
      <c r="CW19" s="167"/>
      <c r="CX19" s="167"/>
      <c r="CY19" s="164"/>
      <c r="CZ19" s="165"/>
      <c r="DA19" s="163"/>
      <c r="DB19" s="166"/>
      <c r="DC19" s="167"/>
      <c r="DD19" s="167"/>
      <c r="DE19" s="164"/>
      <c r="DF19" s="165"/>
      <c r="DG19" s="163"/>
      <c r="DH19" s="166"/>
      <c r="DI19" s="167"/>
      <c r="DJ19" s="167"/>
      <c r="DK19" s="164"/>
      <c r="DL19" s="165"/>
      <c r="DM19" s="163"/>
      <c r="DN19" s="166"/>
      <c r="DO19" s="167"/>
      <c r="DP19" s="167"/>
      <c r="DQ19" s="164"/>
      <c r="DR19" s="165"/>
      <c r="DS19" s="163"/>
      <c r="DT19" s="166"/>
      <c r="DU19" s="167"/>
      <c r="DV19" s="167"/>
      <c r="DW19" s="164"/>
      <c r="DX19" s="165"/>
      <c r="DY19" s="163"/>
      <c r="DZ19" s="166"/>
      <c r="EA19" s="167"/>
      <c r="EB19" s="167"/>
      <c r="EC19" s="164"/>
      <c r="ED19" s="165"/>
      <c r="EE19" s="163"/>
      <c r="EF19" s="166"/>
      <c r="EG19" s="167"/>
      <c r="EH19" s="167"/>
      <c r="EI19" s="164"/>
      <c r="EJ19" s="165"/>
      <c r="EK19" s="163"/>
      <c r="EL19" s="166"/>
      <c r="EM19" s="167"/>
      <c r="EN19" s="167"/>
      <c r="EO19" s="164"/>
      <c r="EP19" s="165"/>
      <c r="EQ19" s="163"/>
      <c r="ER19" s="166"/>
      <c r="ES19" s="167"/>
      <c r="ET19" s="167"/>
      <c r="EU19" s="164"/>
      <c r="EV19" s="165"/>
      <c r="EW19" s="163"/>
      <c r="EX19" s="166"/>
      <c r="EY19" s="167"/>
      <c r="EZ19" s="167"/>
      <c r="FA19" s="164"/>
      <c r="FB19" s="165"/>
      <c r="FC19" s="163"/>
      <c r="FD19" s="166"/>
      <c r="FE19" s="167"/>
      <c r="FF19" s="167"/>
      <c r="FG19" s="164"/>
      <c r="FH19" s="165"/>
      <c r="FI19" s="163"/>
      <c r="FJ19" s="166"/>
      <c r="FK19" s="167"/>
      <c r="FL19" s="167"/>
      <c r="FM19" s="164"/>
      <c r="FN19" s="165"/>
      <c r="FO19" s="163"/>
      <c r="FP19" s="166"/>
      <c r="FQ19" s="167"/>
      <c r="FR19" s="167"/>
      <c r="FS19" s="164"/>
      <c r="FT19" s="165"/>
      <c r="FU19" s="163"/>
      <c r="FV19" s="166"/>
      <c r="FW19" s="167"/>
      <c r="FX19" s="167"/>
      <c r="FY19" s="164"/>
      <c r="FZ19" s="165"/>
      <c r="GA19" s="163"/>
      <c r="GB19" s="166"/>
      <c r="GC19" s="167"/>
      <c r="GD19" s="167"/>
      <c r="GE19" s="164"/>
      <c r="GF19" s="165"/>
      <c r="GG19" s="163"/>
      <c r="GH19" s="166"/>
      <c r="GI19" s="167"/>
      <c r="GJ19" s="167"/>
      <c r="GK19" s="164"/>
      <c r="GL19" s="165"/>
      <c r="GM19" s="163"/>
      <c r="GN19" s="166"/>
      <c r="GO19" s="167"/>
      <c r="GP19" s="167"/>
      <c r="GQ19" s="164"/>
      <c r="GR19" s="165"/>
      <c r="GS19" s="163"/>
      <c r="GT19" s="166"/>
      <c r="GU19" s="167"/>
      <c r="GV19" s="167"/>
      <c r="GW19" s="164"/>
      <c r="GX19" s="165"/>
      <c r="GY19" s="163"/>
      <c r="GZ19" s="166"/>
      <c r="HA19" s="167"/>
      <c r="HB19" s="167"/>
      <c r="HC19" s="164"/>
      <c r="HD19" s="165"/>
      <c r="HE19" s="163"/>
      <c r="HF19" s="166"/>
      <c r="HG19" s="167"/>
      <c r="HH19" s="167"/>
      <c r="HI19" s="164"/>
      <c r="HJ19" s="165"/>
      <c r="HK19" s="163"/>
      <c r="HL19" s="166"/>
      <c r="HM19" s="167"/>
      <c r="HN19" s="167"/>
      <c r="HO19" s="164"/>
      <c r="HP19" s="165"/>
      <c r="HQ19" s="163"/>
      <c r="HR19" s="166"/>
      <c r="HS19" s="167"/>
      <c r="HT19" s="167"/>
      <c r="HU19" s="164"/>
      <c r="HV19" s="165"/>
      <c r="HW19" s="163"/>
      <c r="HX19" s="166"/>
      <c r="HY19" s="167"/>
      <c r="HZ19" s="167"/>
      <c r="IA19" s="164"/>
      <c r="IB19" s="165"/>
      <c r="IC19" s="163"/>
      <c r="ID19" s="166"/>
      <c r="IE19" s="167"/>
      <c r="IF19" s="167"/>
      <c r="IG19" s="164"/>
      <c r="IH19" s="165"/>
      <c r="II19" s="163"/>
      <c r="IJ19" s="166"/>
      <c r="IK19" s="167"/>
      <c r="IL19" s="167"/>
      <c r="IM19" s="164"/>
      <c r="IN19" s="165"/>
      <c r="IO19" s="163"/>
      <c r="IP19" s="166"/>
      <c r="IQ19" s="167"/>
      <c r="IR19" s="167"/>
      <c r="IS19" s="164"/>
      <c r="IT19" s="165"/>
      <c r="IU19" s="163"/>
      <c r="IV19" s="166"/>
    </row>
    <row r="20" spans="1:256" s="197" customFormat="1" ht="12.75">
      <c r="A20" s="196"/>
      <c r="B20" s="165" t="s">
        <v>322</v>
      </c>
      <c r="C20" s="163" t="s">
        <v>315</v>
      </c>
      <c r="D20" s="166">
        <v>1</v>
      </c>
      <c r="E20" s="167"/>
      <c r="F20" s="167">
        <f t="shared" si="0"/>
        <v>0</v>
      </c>
      <c r="G20" s="164"/>
      <c r="H20" s="165"/>
      <c r="I20" s="163"/>
      <c r="J20" s="166"/>
      <c r="K20" s="167"/>
      <c r="L20" s="167"/>
      <c r="M20" s="164"/>
      <c r="N20" s="165"/>
      <c r="O20" s="163"/>
      <c r="P20" s="166"/>
      <c r="Q20" s="167"/>
      <c r="R20" s="167"/>
      <c r="S20" s="164"/>
      <c r="T20" s="165"/>
      <c r="U20" s="163"/>
      <c r="V20" s="166"/>
      <c r="W20" s="167"/>
      <c r="X20" s="167"/>
      <c r="Y20" s="164"/>
      <c r="Z20" s="165"/>
      <c r="AA20" s="163"/>
      <c r="AB20" s="166"/>
      <c r="AC20" s="167"/>
      <c r="AD20" s="167"/>
      <c r="AE20" s="164"/>
      <c r="AF20" s="165"/>
      <c r="AG20" s="163"/>
      <c r="AH20" s="166"/>
      <c r="AI20" s="167"/>
      <c r="AJ20" s="167"/>
      <c r="AK20" s="164"/>
      <c r="AL20" s="165"/>
      <c r="AM20" s="163"/>
      <c r="AN20" s="166"/>
      <c r="AO20" s="167"/>
      <c r="AP20" s="167"/>
      <c r="AQ20" s="164"/>
      <c r="AR20" s="165"/>
      <c r="AS20" s="163"/>
      <c r="AT20" s="166"/>
      <c r="AU20" s="167"/>
      <c r="AV20" s="167"/>
      <c r="AW20" s="164"/>
      <c r="AX20" s="165"/>
      <c r="AY20" s="163"/>
      <c r="AZ20" s="166"/>
      <c r="BA20" s="167"/>
      <c r="BB20" s="167"/>
      <c r="BC20" s="164"/>
      <c r="BD20" s="165"/>
      <c r="BE20" s="163"/>
      <c r="BF20" s="166"/>
      <c r="BG20" s="167"/>
      <c r="BH20" s="167"/>
      <c r="BI20" s="164"/>
      <c r="BJ20" s="165"/>
      <c r="BK20" s="163"/>
      <c r="BL20" s="166"/>
      <c r="BM20" s="167"/>
      <c r="BN20" s="167"/>
      <c r="BO20" s="164"/>
      <c r="BP20" s="165"/>
      <c r="BQ20" s="163"/>
      <c r="BR20" s="166"/>
      <c r="BS20" s="167"/>
      <c r="BT20" s="167"/>
      <c r="BU20" s="164"/>
      <c r="BV20" s="165"/>
      <c r="BW20" s="163"/>
      <c r="BX20" s="166"/>
      <c r="BY20" s="167"/>
      <c r="BZ20" s="167"/>
      <c r="CA20" s="164"/>
      <c r="CB20" s="165"/>
      <c r="CC20" s="163"/>
      <c r="CD20" s="166"/>
      <c r="CE20" s="167"/>
      <c r="CF20" s="167"/>
      <c r="CG20" s="164"/>
      <c r="CH20" s="165"/>
      <c r="CI20" s="163"/>
      <c r="CJ20" s="166"/>
      <c r="CK20" s="167"/>
      <c r="CL20" s="167"/>
      <c r="CM20" s="164"/>
      <c r="CN20" s="165"/>
      <c r="CO20" s="163"/>
      <c r="CP20" s="166"/>
      <c r="CQ20" s="167"/>
      <c r="CR20" s="167"/>
      <c r="CS20" s="164"/>
      <c r="CT20" s="165"/>
      <c r="CU20" s="163"/>
      <c r="CV20" s="166"/>
      <c r="CW20" s="167"/>
      <c r="CX20" s="167"/>
      <c r="CY20" s="164"/>
      <c r="CZ20" s="165"/>
      <c r="DA20" s="163"/>
      <c r="DB20" s="166"/>
      <c r="DC20" s="167"/>
      <c r="DD20" s="167"/>
      <c r="DE20" s="164"/>
      <c r="DF20" s="165"/>
      <c r="DG20" s="163"/>
      <c r="DH20" s="166"/>
      <c r="DI20" s="167"/>
      <c r="DJ20" s="167"/>
      <c r="DK20" s="164"/>
      <c r="DL20" s="165"/>
      <c r="DM20" s="163"/>
      <c r="DN20" s="166"/>
      <c r="DO20" s="167"/>
      <c r="DP20" s="167"/>
      <c r="DQ20" s="164"/>
      <c r="DR20" s="165"/>
      <c r="DS20" s="163"/>
      <c r="DT20" s="166"/>
      <c r="DU20" s="167"/>
      <c r="DV20" s="167"/>
      <c r="DW20" s="164"/>
      <c r="DX20" s="165"/>
      <c r="DY20" s="163"/>
      <c r="DZ20" s="166"/>
      <c r="EA20" s="167"/>
      <c r="EB20" s="167"/>
      <c r="EC20" s="164"/>
      <c r="ED20" s="165"/>
      <c r="EE20" s="163"/>
      <c r="EF20" s="166"/>
      <c r="EG20" s="167"/>
      <c r="EH20" s="167"/>
      <c r="EI20" s="164"/>
      <c r="EJ20" s="165"/>
      <c r="EK20" s="163"/>
      <c r="EL20" s="166"/>
      <c r="EM20" s="167"/>
      <c r="EN20" s="167"/>
      <c r="EO20" s="164"/>
      <c r="EP20" s="165"/>
      <c r="EQ20" s="163"/>
      <c r="ER20" s="166"/>
      <c r="ES20" s="167"/>
      <c r="ET20" s="167"/>
      <c r="EU20" s="164"/>
      <c r="EV20" s="165"/>
      <c r="EW20" s="163"/>
      <c r="EX20" s="166"/>
      <c r="EY20" s="167"/>
      <c r="EZ20" s="167"/>
      <c r="FA20" s="164"/>
      <c r="FB20" s="165"/>
      <c r="FC20" s="163"/>
      <c r="FD20" s="166"/>
      <c r="FE20" s="167"/>
      <c r="FF20" s="167"/>
      <c r="FG20" s="164"/>
      <c r="FH20" s="165"/>
      <c r="FI20" s="163"/>
      <c r="FJ20" s="166"/>
      <c r="FK20" s="167"/>
      <c r="FL20" s="167"/>
      <c r="FM20" s="164"/>
      <c r="FN20" s="165"/>
      <c r="FO20" s="163"/>
      <c r="FP20" s="166"/>
      <c r="FQ20" s="167"/>
      <c r="FR20" s="167"/>
      <c r="FS20" s="164"/>
      <c r="FT20" s="165"/>
      <c r="FU20" s="163"/>
      <c r="FV20" s="166"/>
      <c r="FW20" s="167"/>
      <c r="FX20" s="167"/>
      <c r="FY20" s="164"/>
      <c r="FZ20" s="165"/>
      <c r="GA20" s="163"/>
      <c r="GB20" s="166"/>
      <c r="GC20" s="167"/>
      <c r="GD20" s="167"/>
      <c r="GE20" s="164"/>
      <c r="GF20" s="165"/>
      <c r="GG20" s="163"/>
      <c r="GH20" s="166"/>
      <c r="GI20" s="167"/>
      <c r="GJ20" s="167"/>
      <c r="GK20" s="164"/>
      <c r="GL20" s="165"/>
      <c r="GM20" s="163"/>
      <c r="GN20" s="166"/>
      <c r="GO20" s="167"/>
      <c r="GP20" s="167"/>
      <c r="GQ20" s="164"/>
      <c r="GR20" s="165"/>
      <c r="GS20" s="163"/>
      <c r="GT20" s="166"/>
      <c r="GU20" s="167"/>
      <c r="GV20" s="167"/>
      <c r="GW20" s="164"/>
      <c r="GX20" s="165"/>
      <c r="GY20" s="163"/>
      <c r="GZ20" s="166"/>
      <c r="HA20" s="167"/>
      <c r="HB20" s="167"/>
      <c r="HC20" s="164"/>
      <c r="HD20" s="165"/>
      <c r="HE20" s="163"/>
      <c r="HF20" s="166"/>
      <c r="HG20" s="167"/>
      <c r="HH20" s="167"/>
      <c r="HI20" s="164"/>
      <c r="HJ20" s="165"/>
      <c r="HK20" s="163"/>
      <c r="HL20" s="166"/>
      <c r="HM20" s="167"/>
      <c r="HN20" s="167"/>
      <c r="HO20" s="164"/>
      <c r="HP20" s="165"/>
      <c r="HQ20" s="163"/>
      <c r="HR20" s="166"/>
      <c r="HS20" s="167"/>
      <c r="HT20" s="167"/>
      <c r="HU20" s="164"/>
      <c r="HV20" s="165"/>
      <c r="HW20" s="163"/>
      <c r="HX20" s="166"/>
      <c r="HY20" s="167"/>
      <c r="HZ20" s="167"/>
      <c r="IA20" s="164"/>
      <c r="IB20" s="165"/>
      <c r="IC20" s="163"/>
      <c r="ID20" s="166"/>
      <c r="IE20" s="167"/>
      <c r="IF20" s="167"/>
      <c r="IG20" s="164"/>
      <c r="IH20" s="165"/>
      <c r="II20" s="163"/>
      <c r="IJ20" s="166"/>
      <c r="IK20" s="167"/>
      <c r="IL20" s="167"/>
      <c r="IM20" s="164"/>
      <c r="IN20" s="165"/>
      <c r="IO20" s="163"/>
      <c r="IP20" s="166"/>
      <c r="IQ20" s="167"/>
      <c r="IR20" s="167"/>
      <c r="IS20" s="164"/>
      <c r="IT20" s="165"/>
      <c r="IU20" s="163"/>
      <c r="IV20" s="166"/>
    </row>
    <row r="21" spans="1:256" s="197" customFormat="1" ht="12.75">
      <c r="A21" s="196"/>
      <c r="B21" s="165" t="s">
        <v>323</v>
      </c>
      <c r="C21" s="163" t="s">
        <v>315</v>
      </c>
      <c r="D21" s="166">
        <v>1</v>
      </c>
      <c r="E21" s="167"/>
      <c r="F21" s="167">
        <f t="shared" si="0"/>
        <v>0</v>
      </c>
      <c r="G21" s="164"/>
      <c r="H21" s="165"/>
      <c r="I21" s="163"/>
      <c r="J21" s="166"/>
      <c r="K21" s="167"/>
      <c r="L21" s="167"/>
      <c r="M21" s="164"/>
      <c r="N21" s="165"/>
      <c r="O21" s="163"/>
      <c r="P21" s="166"/>
      <c r="Q21" s="167"/>
      <c r="R21" s="167"/>
      <c r="S21" s="164"/>
      <c r="T21" s="165"/>
      <c r="U21" s="163"/>
      <c r="V21" s="166"/>
      <c r="W21" s="167"/>
      <c r="X21" s="167"/>
      <c r="Y21" s="164"/>
      <c r="Z21" s="165"/>
      <c r="AA21" s="163"/>
      <c r="AB21" s="166"/>
      <c r="AC21" s="167"/>
      <c r="AD21" s="167"/>
      <c r="AE21" s="164"/>
      <c r="AF21" s="165"/>
      <c r="AG21" s="163"/>
      <c r="AH21" s="166"/>
      <c r="AI21" s="167"/>
      <c r="AJ21" s="167"/>
      <c r="AK21" s="164"/>
      <c r="AL21" s="165"/>
      <c r="AM21" s="163"/>
      <c r="AN21" s="166"/>
      <c r="AO21" s="167"/>
      <c r="AP21" s="167"/>
      <c r="AQ21" s="164"/>
      <c r="AR21" s="165"/>
      <c r="AS21" s="163"/>
      <c r="AT21" s="166"/>
      <c r="AU21" s="167"/>
      <c r="AV21" s="167"/>
      <c r="AW21" s="164"/>
      <c r="AX21" s="165"/>
      <c r="AY21" s="163"/>
      <c r="AZ21" s="166"/>
      <c r="BA21" s="167"/>
      <c r="BB21" s="167"/>
      <c r="BC21" s="164"/>
      <c r="BD21" s="165"/>
      <c r="BE21" s="163"/>
      <c r="BF21" s="166"/>
      <c r="BG21" s="167"/>
      <c r="BH21" s="167"/>
      <c r="BI21" s="164"/>
      <c r="BJ21" s="165"/>
      <c r="BK21" s="163"/>
      <c r="BL21" s="166"/>
      <c r="BM21" s="167"/>
      <c r="BN21" s="167"/>
      <c r="BO21" s="164"/>
      <c r="BP21" s="165"/>
      <c r="BQ21" s="163"/>
      <c r="BR21" s="166"/>
      <c r="BS21" s="167"/>
      <c r="BT21" s="167"/>
      <c r="BU21" s="164"/>
      <c r="BV21" s="165"/>
      <c r="BW21" s="163"/>
      <c r="BX21" s="166"/>
      <c r="BY21" s="167"/>
      <c r="BZ21" s="167"/>
      <c r="CA21" s="164"/>
      <c r="CB21" s="165"/>
      <c r="CC21" s="163"/>
      <c r="CD21" s="166"/>
      <c r="CE21" s="167"/>
      <c r="CF21" s="167"/>
      <c r="CG21" s="164"/>
      <c r="CH21" s="165"/>
      <c r="CI21" s="163"/>
      <c r="CJ21" s="166"/>
      <c r="CK21" s="167"/>
      <c r="CL21" s="167"/>
      <c r="CM21" s="164"/>
      <c r="CN21" s="165"/>
      <c r="CO21" s="163"/>
      <c r="CP21" s="166"/>
      <c r="CQ21" s="167"/>
      <c r="CR21" s="167"/>
      <c r="CS21" s="164"/>
      <c r="CT21" s="165"/>
      <c r="CU21" s="163"/>
      <c r="CV21" s="166"/>
      <c r="CW21" s="167"/>
      <c r="CX21" s="167"/>
      <c r="CY21" s="164"/>
      <c r="CZ21" s="165"/>
      <c r="DA21" s="163"/>
      <c r="DB21" s="166"/>
      <c r="DC21" s="167"/>
      <c r="DD21" s="167"/>
      <c r="DE21" s="164"/>
      <c r="DF21" s="165"/>
      <c r="DG21" s="163"/>
      <c r="DH21" s="166"/>
      <c r="DI21" s="167"/>
      <c r="DJ21" s="167"/>
      <c r="DK21" s="164"/>
      <c r="DL21" s="165"/>
      <c r="DM21" s="163"/>
      <c r="DN21" s="166"/>
      <c r="DO21" s="167"/>
      <c r="DP21" s="167"/>
      <c r="DQ21" s="164"/>
      <c r="DR21" s="165"/>
      <c r="DS21" s="163"/>
      <c r="DT21" s="166"/>
      <c r="DU21" s="167"/>
      <c r="DV21" s="167"/>
      <c r="DW21" s="164"/>
      <c r="DX21" s="165"/>
      <c r="DY21" s="163"/>
      <c r="DZ21" s="166"/>
      <c r="EA21" s="167"/>
      <c r="EB21" s="167"/>
      <c r="EC21" s="164"/>
      <c r="ED21" s="165"/>
      <c r="EE21" s="163"/>
      <c r="EF21" s="166"/>
      <c r="EG21" s="167"/>
      <c r="EH21" s="167"/>
      <c r="EI21" s="164"/>
      <c r="EJ21" s="165"/>
      <c r="EK21" s="163"/>
      <c r="EL21" s="166"/>
      <c r="EM21" s="167"/>
      <c r="EN21" s="167"/>
      <c r="EO21" s="164"/>
      <c r="EP21" s="165"/>
      <c r="EQ21" s="163"/>
      <c r="ER21" s="166"/>
      <c r="ES21" s="167"/>
      <c r="ET21" s="167"/>
      <c r="EU21" s="164"/>
      <c r="EV21" s="165"/>
      <c r="EW21" s="163"/>
      <c r="EX21" s="166"/>
      <c r="EY21" s="167"/>
      <c r="EZ21" s="167"/>
      <c r="FA21" s="164"/>
      <c r="FB21" s="165"/>
      <c r="FC21" s="163"/>
      <c r="FD21" s="166"/>
      <c r="FE21" s="167"/>
      <c r="FF21" s="167"/>
      <c r="FG21" s="164"/>
      <c r="FH21" s="165"/>
      <c r="FI21" s="163"/>
      <c r="FJ21" s="166"/>
      <c r="FK21" s="167"/>
      <c r="FL21" s="167"/>
      <c r="FM21" s="164"/>
      <c r="FN21" s="165"/>
      <c r="FO21" s="163"/>
      <c r="FP21" s="166"/>
      <c r="FQ21" s="167"/>
      <c r="FR21" s="167"/>
      <c r="FS21" s="164"/>
      <c r="FT21" s="165"/>
      <c r="FU21" s="163"/>
      <c r="FV21" s="166"/>
      <c r="FW21" s="167"/>
      <c r="FX21" s="167"/>
      <c r="FY21" s="164"/>
      <c r="FZ21" s="165"/>
      <c r="GA21" s="163"/>
      <c r="GB21" s="166"/>
      <c r="GC21" s="167"/>
      <c r="GD21" s="167"/>
      <c r="GE21" s="164"/>
      <c r="GF21" s="165"/>
      <c r="GG21" s="163"/>
      <c r="GH21" s="166"/>
      <c r="GI21" s="167"/>
      <c r="GJ21" s="167"/>
      <c r="GK21" s="164"/>
      <c r="GL21" s="165"/>
      <c r="GM21" s="163"/>
      <c r="GN21" s="166"/>
      <c r="GO21" s="167"/>
      <c r="GP21" s="167"/>
      <c r="GQ21" s="164"/>
      <c r="GR21" s="165"/>
      <c r="GS21" s="163"/>
      <c r="GT21" s="166"/>
      <c r="GU21" s="167"/>
      <c r="GV21" s="167"/>
      <c r="GW21" s="164"/>
      <c r="GX21" s="165"/>
      <c r="GY21" s="163"/>
      <c r="GZ21" s="166"/>
      <c r="HA21" s="167"/>
      <c r="HB21" s="167"/>
      <c r="HC21" s="164"/>
      <c r="HD21" s="165"/>
      <c r="HE21" s="163"/>
      <c r="HF21" s="166"/>
      <c r="HG21" s="167"/>
      <c r="HH21" s="167"/>
      <c r="HI21" s="164"/>
      <c r="HJ21" s="165"/>
      <c r="HK21" s="163"/>
      <c r="HL21" s="166"/>
      <c r="HM21" s="167"/>
      <c r="HN21" s="167"/>
      <c r="HO21" s="164"/>
      <c r="HP21" s="165"/>
      <c r="HQ21" s="163"/>
      <c r="HR21" s="166"/>
      <c r="HS21" s="167"/>
      <c r="HT21" s="167"/>
      <c r="HU21" s="164"/>
      <c r="HV21" s="165"/>
      <c r="HW21" s="163"/>
      <c r="HX21" s="166"/>
      <c r="HY21" s="167"/>
      <c r="HZ21" s="167"/>
      <c r="IA21" s="164"/>
      <c r="IB21" s="165"/>
      <c r="IC21" s="163"/>
      <c r="ID21" s="166"/>
      <c r="IE21" s="167"/>
      <c r="IF21" s="167"/>
      <c r="IG21" s="164"/>
      <c r="IH21" s="165"/>
      <c r="II21" s="163"/>
      <c r="IJ21" s="166"/>
      <c r="IK21" s="167"/>
      <c r="IL21" s="167"/>
      <c r="IM21" s="164"/>
      <c r="IN21" s="165"/>
      <c r="IO21" s="163"/>
      <c r="IP21" s="166"/>
      <c r="IQ21" s="167"/>
      <c r="IR21" s="167"/>
      <c r="IS21" s="164"/>
      <c r="IT21" s="165"/>
      <c r="IU21" s="163"/>
      <c r="IV21" s="166"/>
    </row>
    <row r="22" spans="1:256" s="198" customFormat="1" ht="12.75">
      <c r="A22" s="196" t="s">
        <v>324</v>
      </c>
      <c r="B22" s="165" t="s">
        <v>325</v>
      </c>
      <c r="C22" s="163" t="s">
        <v>315</v>
      </c>
      <c r="D22" s="166">
        <v>1</v>
      </c>
      <c r="E22" s="167"/>
      <c r="F22" s="167">
        <f t="shared" si="0"/>
        <v>0</v>
      </c>
      <c r="G22" s="164"/>
      <c r="H22" s="165"/>
      <c r="I22" s="163"/>
      <c r="J22" s="166"/>
      <c r="K22" s="167"/>
      <c r="L22" s="167"/>
      <c r="M22" s="164"/>
      <c r="N22" s="165"/>
      <c r="O22" s="163"/>
      <c r="P22" s="166"/>
      <c r="Q22" s="167"/>
      <c r="R22" s="167"/>
      <c r="S22" s="164"/>
      <c r="T22" s="165"/>
      <c r="U22" s="163"/>
      <c r="V22" s="166"/>
      <c r="W22" s="167"/>
      <c r="X22" s="167"/>
      <c r="Y22" s="164"/>
      <c r="Z22" s="165"/>
      <c r="AA22" s="163"/>
      <c r="AB22" s="166"/>
      <c r="AC22" s="167"/>
      <c r="AD22" s="167"/>
      <c r="AE22" s="164"/>
      <c r="AF22" s="165"/>
      <c r="AG22" s="163"/>
      <c r="AH22" s="166"/>
      <c r="AI22" s="167"/>
      <c r="AJ22" s="167"/>
      <c r="AK22" s="164"/>
      <c r="AL22" s="165"/>
      <c r="AM22" s="163"/>
      <c r="AN22" s="166"/>
      <c r="AO22" s="167"/>
      <c r="AP22" s="167"/>
      <c r="AQ22" s="164"/>
      <c r="AR22" s="165"/>
      <c r="AS22" s="163"/>
      <c r="AT22" s="166"/>
      <c r="AU22" s="167"/>
      <c r="AV22" s="167"/>
      <c r="AW22" s="164"/>
      <c r="AX22" s="165"/>
      <c r="AY22" s="163"/>
      <c r="AZ22" s="166"/>
      <c r="BA22" s="167"/>
      <c r="BB22" s="167"/>
      <c r="BC22" s="164"/>
      <c r="BD22" s="165"/>
      <c r="BE22" s="163"/>
      <c r="BF22" s="166"/>
      <c r="BG22" s="167"/>
      <c r="BH22" s="167"/>
      <c r="BI22" s="164"/>
      <c r="BJ22" s="165"/>
      <c r="BK22" s="163"/>
      <c r="BL22" s="166"/>
      <c r="BM22" s="167"/>
      <c r="BN22" s="167"/>
      <c r="BO22" s="164"/>
      <c r="BP22" s="165"/>
      <c r="BQ22" s="163"/>
      <c r="BR22" s="166"/>
      <c r="BS22" s="167"/>
      <c r="BT22" s="167"/>
      <c r="BU22" s="164"/>
      <c r="BV22" s="165"/>
      <c r="BW22" s="163"/>
      <c r="BX22" s="166"/>
      <c r="BY22" s="167"/>
      <c r="BZ22" s="167"/>
      <c r="CA22" s="164"/>
      <c r="CB22" s="165"/>
      <c r="CC22" s="163"/>
      <c r="CD22" s="166"/>
      <c r="CE22" s="167"/>
      <c r="CF22" s="167"/>
      <c r="CG22" s="164"/>
      <c r="CH22" s="165"/>
      <c r="CI22" s="163"/>
      <c r="CJ22" s="166"/>
      <c r="CK22" s="167"/>
      <c r="CL22" s="167"/>
      <c r="CM22" s="164"/>
      <c r="CN22" s="165"/>
      <c r="CO22" s="163"/>
      <c r="CP22" s="166"/>
      <c r="CQ22" s="167"/>
      <c r="CR22" s="167"/>
      <c r="CS22" s="164"/>
      <c r="CT22" s="165"/>
      <c r="CU22" s="163"/>
      <c r="CV22" s="166"/>
      <c r="CW22" s="167"/>
      <c r="CX22" s="167"/>
      <c r="CY22" s="164"/>
      <c r="CZ22" s="165"/>
      <c r="DA22" s="163"/>
      <c r="DB22" s="166"/>
      <c r="DC22" s="167"/>
      <c r="DD22" s="167"/>
      <c r="DE22" s="164"/>
      <c r="DF22" s="165"/>
      <c r="DG22" s="163"/>
      <c r="DH22" s="166"/>
      <c r="DI22" s="167"/>
      <c r="DJ22" s="167"/>
      <c r="DK22" s="164"/>
      <c r="DL22" s="165"/>
      <c r="DM22" s="163"/>
      <c r="DN22" s="166"/>
      <c r="DO22" s="167"/>
      <c r="DP22" s="167"/>
      <c r="DQ22" s="164"/>
      <c r="DR22" s="165"/>
      <c r="DS22" s="163"/>
      <c r="DT22" s="166"/>
      <c r="DU22" s="167"/>
      <c r="DV22" s="167"/>
      <c r="DW22" s="164"/>
      <c r="DX22" s="165"/>
      <c r="DY22" s="163"/>
      <c r="DZ22" s="166"/>
      <c r="EA22" s="167"/>
      <c r="EB22" s="167"/>
      <c r="EC22" s="164"/>
      <c r="ED22" s="165"/>
      <c r="EE22" s="163"/>
      <c r="EF22" s="166"/>
      <c r="EG22" s="167"/>
      <c r="EH22" s="167"/>
      <c r="EI22" s="164"/>
      <c r="EJ22" s="165"/>
      <c r="EK22" s="163"/>
      <c r="EL22" s="166"/>
      <c r="EM22" s="167"/>
      <c r="EN22" s="167"/>
      <c r="EO22" s="164"/>
      <c r="EP22" s="165"/>
      <c r="EQ22" s="163"/>
      <c r="ER22" s="166"/>
      <c r="ES22" s="167"/>
      <c r="ET22" s="167"/>
      <c r="EU22" s="164"/>
      <c r="EV22" s="165"/>
      <c r="EW22" s="163"/>
      <c r="EX22" s="166"/>
      <c r="EY22" s="167"/>
      <c r="EZ22" s="167"/>
      <c r="FA22" s="164"/>
      <c r="FB22" s="165"/>
      <c r="FC22" s="163"/>
      <c r="FD22" s="166"/>
      <c r="FE22" s="167"/>
      <c r="FF22" s="167"/>
      <c r="FG22" s="164"/>
      <c r="FH22" s="165"/>
      <c r="FI22" s="163"/>
      <c r="FJ22" s="166"/>
      <c r="FK22" s="167"/>
      <c r="FL22" s="167"/>
      <c r="FM22" s="164"/>
      <c r="FN22" s="165"/>
      <c r="FO22" s="163"/>
      <c r="FP22" s="166"/>
      <c r="FQ22" s="167"/>
      <c r="FR22" s="167"/>
      <c r="FS22" s="164"/>
      <c r="FT22" s="165"/>
      <c r="FU22" s="163"/>
      <c r="FV22" s="166"/>
      <c r="FW22" s="167"/>
      <c r="FX22" s="167"/>
      <c r="FY22" s="164"/>
      <c r="FZ22" s="165"/>
      <c r="GA22" s="163"/>
      <c r="GB22" s="166"/>
      <c r="GC22" s="167"/>
      <c r="GD22" s="167"/>
      <c r="GE22" s="164"/>
      <c r="GF22" s="165"/>
      <c r="GG22" s="163"/>
      <c r="GH22" s="166"/>
      <c r="GI22" s="167"/>
      <c r="GJ22" s="167"/>
      <c r="GK22" s="164"/>
      <c r="GL22" s="165"/>
      <c r="GM22" s="163"/>
      <c r="GN22" s="166"/>
      <c r="GO22" s="167"/>
      <c r="GP22" s="167"/>
      <c r="GQ22" s="164"/>
      <c r="GR22" s="165"/>
      <c r="GS22" s="163"/>
      <c r="GT22" s="166"/>
      <c r="GU22" s="167"/>
      <c r="GV22" s="167"/>
      <c r="GW22" s="164"/>
      <c r="GX22" s="165"/>
      <c r="GY22" s="163"/>
      <c r="GZ22" s="166"/>
      <c r="HA22" s="167"/>
      <c r="HB22" s="167"/>
      <c r="HC22" s="164"/>
      <c r="HD22" s="165"/>
      <c r="HE22" s="163"/>
      <c r="HF22" s="166"/>
      <c r="HG22" s="167"/>
      <c r="HH22" s="167"/>
      <c r="HI22" s="164"/>
      <c r="HJ22" s="165"/>
      <c r="HK22" s="163"/>
      <c r="HL22" s="166"/>
      <c r="HM22" s="167"/>
      <c r="HN22" s="167"/>
      <c r="HO22" s="164"/>
      <c r="HP22" s="165"/>
      <c r="HQ22" s="163"/>
      <c r="HR22" s="166"/>
      <c r="HS22" s="167"/>
      <c r="HT22" s="167"/>
      <c r="HU22" s="164"/>
      <c r="HV22" s="165"/>
      <c r="HW22" s="163"/>
      <c r="HX22" s="166"/>
      <c r="HY22" s="167"/>
      <c r="HZ22" s="167"/>
      <c r="IA22" s="164"/>
      <c r="IB22" s="165"/>
      <c r="IC22" s="163"/>
      <c r="ID22" s="166"/>
      <c r="IE22" s="167"/>
      <c r="IF22" s="167"/>
      <c r="IG22" s="164"/>
      <c r="IH22" s="165"/>
      <c r="II22" s="163"/>
      <c r="IJ22" s="166"/>
      <c r="IK22" s="167"/>
      <c r="IL22" s="167"/>
      <c r="IM22" s="164"/>
      <c r="IN22" s="165"/>
      <c r="IO22" s="163"/>
      <c r="IP22" s="166"/>
      <c r="IQ22" s="167"/>
      <c r="IR22" s="167"/>
      <c r="IS22" s="164"/>
      <c r="IT22" s="165"/>
      <c r="IU22" s="163"/>
      <c r="IV22" s="166"/>
    </row>
    <row r="23" spans="1:256" s="198" customFormat="1" ht="12.75">
      <c r="A23" s="196"/>
      <c r="B23" s="165" t="s">
        <v>326</v>
      </c>
      <c r="C23" s="163" t="s">
        <v>315</v>
      </c>
      <c r="D23" s="166">
        <v>1</v>
      </c>
      <c r="E23" s="167"/>
      <c r="F23" s="167">
        <f t="shared" si="0"/>
        <v>0</v>
      </c>
      <c r="G23" s="164"/>
      <c r="H23" s="165"/>
      <c r="I23" s="163"/>
      <c r="J23" s="166"/>
      <c r="K23" s="167"/>
      <c r="L23" s="167"/>
      <c r="M23" s="164"/>
      <c r="N23" s="165"/>
      <c r="O23" s="163"/>
      <c r="P23" s="166"/>
      <c r="Q23" s="167"/>
      <c r="R23" s="167"/>
      <c r="S23" s="164"/>
      <c r="T23" s="165"/>
      <c r="U23" s="163"/>
      <c r="V23" s="166"/>
      <c r="W23" s="167"/>
      <c r="X23" s="167"/>
      <c r="Y23" s="164"/>
      <c r="Z23" s="165"/>
      <c r="AA23" s="163"/>
      <c r="AB23" s="166"/>
      <c r="AC23" s="167"/>
      <c r="AD23" s="167"/>
      <c r="AE23" s="164"/>
      <c r="AF23" s="165"/>
      <c r="AG23" s="163"/>
      <c r="AH23" s="166"/>
      <c r="AI23" s="167"/>
      <c r="AJ23" s="167"/>
      <c r="AK23" s="164"/>
      <c r="AL23" s="165"/>
      <c r="AM23" s="163"/>
      <c r="AN23" s="166"/>
      <c r="AO23" s="167"/>
      <c r="AP23" s="167"/>
      <c r="AQ23" s="164"/>
      <c r="AR23" s="165"/>
      <c r="AS23" s="163"/>
      <c r="AT23" s="166"/>
      <c r="AU23" s="167"/>
      <c r="AV23" s="167"/>
      <c r="AW23" s="164"/>
      <c r="AX23" s="165"/>
      <c r="AY23" s="163"/>
      <c r="AZ23" s="166"/>
      <c r="BA23" s="167"/>
      <c r="BB23" s="167"/>
      <c r="BC23" s="164"/>
      <c r="BD23" s="165"/>
      <c r="BE23" s="163"/>
      <c r="BF23" s="166"/>
      <c r="BG23" s="167"/>
      <c r="BH23" s="167"/>
      <c r="BI23" s="164"/>
      <c r="BJ23" s="165"/>
      <c r="BK23" s="163"/>
      <c r="BL23" s="166"/>
      <c r="BM23" s="167"/>
      <c r="BN23" s="167"/>
      <c r="BO23" s="164"/>
      <c r="BP23" s="165"/>
      <c r="BQ23" s="163"/>
      <c r="BR23" s="166"/>
      <c r="BS23" s="167"/>
      <c r="BT23" s="167"/>
      <c r="BU23" s="164"/>
      <c r="BV23" s="165"/>
      <c r="BW23" s="163"/>
      <c r="BX23" s="166"/>
      <c r="BY23" s="167"/>
      <c r="BZ23" s="167"/>
      <c r="CA23" s="164"/>
      <c r="CB23" s="165"/>
      <c r="CC23" s="163"/>
      <c r="CD23" s="166"/>
      <c r="CE23" s="167"/>
      <c r="CF23" s="167"/>
      <c r="CG23" s="164"/>
      <c r="CH23" s="165"/>
      <c r="CI23" s="163"/>
      <c r="CJ23" s="166"/>
      <c r="CK23" s="167"/>
      <c r="CL23" s="167"/>
      <c r="CM23" s="164"/>
      <c r="CN23" s="165"/>
      <c r="CO23" s="163"/>
      <c r="CP23" s="166"/>
      <c r="CQ23" s="167"/>
      <c r="CR23" s="167"/>
      <c r="CS23" s="164"/>
      <c r="CT23" s="165"/>
      <c r="CU23" s="163"/>
      <c r="CV23" s="166"/>
      <c r="CW23" s="167"/>
      <c r="CX23" s="167"/>
      <c r="CY23" s="164"/>
      <c r="CZ23" s="165"/>
      <c r="DA23" s="163"/>
      <c r="DB23" s="166"/>
      <c r="DC23" s="167"/>
      <c r="DD23" s="167"/>
      <c r="DE23" s="164"/>
      <c r="DF23" s="165"/>
      <c r="DG23" s="163"/>
      <c r="DH23" s="166"/>
      <c r="DI23" s="167"/>
      <c r="DJ23" s="167"/>
      <c r="DK23" s="164"/>
      <c r="DL23" s="165"/>
      <c r="DM23" s="163"/>
      <c r="DN23" s="166"/>
      <c r="DO23" s="167"/>
      <c r="DP23" s="167"/>
      <c r="DQ23" s="164"/>
      <c r="DR23" s="165"/>
      <c r="DS23" s="163"/>
      <c r="DT23" s="166"/>
      <c r="DU23" s="167"/>
      <c r="DV23" s="167"/>
      <c r="DW23" s="164"/>
      <c r="DX23" s="165"/>
      <c r="DY23" s="163"/>
      <c r="DZ23" s="166"/>
      <c r="EA23" s="167"/>
      <c r="EB23" s="167"/>
      <c r="EC23" s="164"/>
      <c r="ED23" s="165"/>
      <c r="EE23" s="163"/>
      <c r="EF23" s="166"/>
      <c r="EG23" s="167"/>
      <c r="EH23" s="167"/>
      <c r="EI23" s="164"/>
      <c r="EJ23" s="165"/>
      <c r="EK23" s="163"/>
      <c r="EL23" s="166"/>
      <c r="EM23" s="167"/>
      <c r="EN23" s="167"/>
      <c r="EO23" s="164"/>
      <c r="EP23" s="165"/>
      <c r="EQ23" s="163"/>
      <c r="ER23" s="166"/>
      <c r="ES23" s="167"/>
      <c r="ET23" s="167"/>
      <c r="EU23" s="164"/>
      <c r="EV23" s="165"/>
      <c r="EW23" s="163"/>
      <c r="EX23" s="166"/>
      <c r="EY23" s="167"/>
      <c r="EZ23" s="167"/>
      <c r="FA23" s="164"/>
      <c r="FB23" s="165"/>
      <c r="FC23" s="163"/>
      <c r="FD23" s="166"/>
      <c r="FE23" s="167"/>
      <c r="FF23" s="167"/>
      <c r="FG23" s="164"/>
      <c r="FH23" s="165"/>
      <c r="FI23" s="163"/>
      <c r="FJ23" s="166"/>
      <c r="FK23" s="167"/>
      <c r="FL23" s="167"/>
      <c r="FM23" s="164"/>
      <c r="FN23" s="165"/>
      <c r="FO23" s="163"/>
      <c r="FP23" s="166"/>
      <c r="FQ23" s="167"/>
      <c r="FR23" s="167"/>
      <c r="FS23" s="164"/>
      <c r="FT23" s="165"/>
      <c r="FU23" s="163"/>
      <c r="FV23" s="166"/>
      <c r="FW23" s="167"/>
      <c r="FX23" s="167"/>
      <c r="FY23" s="164"/>
      <c r="FZ23" s="165"/>
      <c r="GA23" s="163"/>
      <c r="GB23" s="166"/>
      <c r="GC23" s="167"/>
      <c r="GD23" s="167"/>
      <c r="GE23" s="164"/>
      <c r="GF23" s="165"/>
      <c r="GG23" s="163"/>
      <c r="GH23" s="166"/>
      <c r="GI23" s="167"/>
      <c r="GJ23" s="167"/>
      <c r="GK23" s="164"/>
      <c r="GL23" s="165"/>
      <c r="GM23" s="163"/>
      <c r="GN23" s="166"/>
      <c r="GO23" s="167"/>
      <c r="GP23" s="167"/>
      <c r="GQ23" s="164"/>
      <c r="GR23" s="165"/>
      <c r="GS23" s="163"/>
      <c r="GT23" s="166"/>
      <c r="GU23" s="167"/>
      <c r="GV23" s="167"/>
      <c r="GW23" s="164"/>
      <c r="GX23" s="165"/>
      <c r="GY23" s="163"/>
      <c r="GZ23" s="166"/>
      <c r="HA23" s="167"/>
      <c r="HB23" s="167"/>
      <c r="HC23" s="164"/>
      <c r="HD23" s="165"/>
      <c r="HE23" s="163"/>
      <c r="HF23" s="166"/>
      <c r="HG23" s="167"/>
      <c r="HH23" s="167"/>
      <c r="HI23" s="164"/>
      <c r="HJ23" s="165"/>
      <c r="HK23" s="163"/>
      <c r="HL23" s="166"/>
      <c r="HM23" s="167"/>
      <c r="HN23" s="167"/>
      <c r="HO23" s="164"/>
      <c r="HP23" s="165"/>
      <c r="HQ23" s="163"/>
      <c r="HR23" s="166"/>
      <c r="HS23" s="167"/>
      <c r="HT23" s="167"/>
      <c r="HU23" s="164"/>
      <c r="HV23" s="165"/>
      <c r="HW23" s="163"/>
      <c r="HX23" s="166"/>
      <c r="HY23" s="167"/>
      <c r="HZ23" s="167"/>
      <c r="IA23" s="164"/>
      <c r="IB23" s="165"/>
      <c r="IC23" s="163"/>
      <c r="ID23" s="166"/>
      <c r="IE23" s="167"/>
      <c r="IF23" s="167"/>
      <c r="IG23" s="164"/>
      <c r="IH23" s="165"/>
      <c r="II23" s="163"/>
      <c r="IJ23" s="166"/>
      <c r="IK23" s="167"/>
      <c r="IL23" s="167"/>
      <c r="IM23" s="164"/>
      <c r="IN23" s="165"/>
      <c r="IO23" s="163"/>
      <c r="IP23" s="166"/>
      <c r="IQ23" s="167"/>
      <c r="IR23" s="167"/>
      <c r="IS23" s="164"/>
      <c r="IT23" s="165"/>
      <c r="IU23" s="163"/>
      <c r="IV23" s="166"/>
    </row>
    <row r="24" spans="1:256" s="198" customFormat="1" ht="12.75">
      <c r="A24" s="196"/>
      <c r="B24" s="165" t="s">
        <v>323</v>
      </c>
      <c r="C24" s="163" t="s">
        <v>710</v>
      </c>
      <c r="D24" s="166">
        <v>1</v>
      </c>
      <c r="E24" s="167"/>
      <c r="F24" s="167">
        <f t="shared" si="0"/>
        <v>0</v>
      </c>
      <c r="G24" s="164"/>
      <c r="H24" s="165"/>
      <c r="I24" s="163"/>
      <c r="J24" s="166"/>
      <c r="K24" s="167"/>
      <c r="L24" s="167"/>
      <c r="M24" s="164"/>
      <c r="N24" s="165"/>
      <c r="O24" s="163"/>
      <c r="P24" s="166"/>
      <c r="Q24" s="167"/>
      <c r="R24" s="167"/>
      <c r="S24" s="164"/>
      <c r="T24" s="165"/>
      <c r="U24" s="163"/>
      <c r="V24" s="166"/>
      <c r="W24" s="167"/>
      <c r="X24" s="167"/>
      <c r="Y24" s="164"/>
      <c r="Z24" s="165"/>
      <c r="AA24" s="163"/>
      <c r="AB24" s="166"/>
      <c r="AC24" s="167"/>
      <c r="AD24" s="167"/>
      <c r="AE24" s="164"/>
      <c r="AF24" s="165"/>
      <c r="AG24" s="163"/>
      <c r="AH24" s="166"/>
      <c r="AI24" s="167"/>
      <c r="AJ24" s="167"/>
      <c r="AK24" s="164"/>
      <c r="AL24" s="165"/>
      <c r="AM24" s="163"/>
      <c r="AN24" s="166"/>
      <c r="AO24" s="167"/>
      <c r="AP24" s="167"/>
      <c r="AQ24" s="164"/>
      <c r="AR24" s="165"/>
      <c r="AS24" s="163"/>
      <c r="AT24" s="166"/>
      <c r="AU24" s="167"/>
      <c r="AV24" s="167"/>
      <c r="AW24" s="164"/>
      <c r="AX24" s="165"/>
      <c r="AY24" s="163"/>
      <c r="AZ24" s="166"/>
      <c r="BA24" s="167"/>
      <c r="BB24" s="167"/>
      <c r="BC24" s="164"/>
      <c r="BD24" s="165"/>
      <c r="BE24" s="163"/>
      <c r="BF24" s="166"/>
      <c r="BG24" s="167"/>
      <c r="BH24" s="167"/>
      <c r="BI24" s="164"/>
      <c r="BJ24" s="165"/>
      <c r="BK24" s="163"/>
      <c r="BL24" s="166"/>
      <c r="BM24" s="167"/>
      <c r="BN24" s="167"/>
      <c r="BO24" s="164"/>
      <c r="BP24" s="165"/>
      <c r="BQ24" s="163"/>
      <c r="BR24" s="166"/>
      <c r="BS24" s="167"/>
      <c r="BT24" s="167"/>
      <c r="BU24" s="164"/>
      <c r="BV24" s="165"/>
      <c r="BW24" s="163"/>
      <c r="BX24" s="166"/>
      <c r="BY24" s="167"/>
      <c r="BZ24" s="167"/>
      <c r="CA24" s="164"/>
      <c r="CB24" s="165"/>
      <c r="CC24" s="163"/>
      <c r="CD24" s="166"/>
      <c r="CE24" s="167"/>
      <c r="CF24" s="167"/>
      <c r="CG24" s="164"/>
      <c r="CH24" s="165"/>
      <c r="CI24" s="163"/>
      <c r="CJ24" s="166"/>
      <c r="CK24" s="167"/>
      <c r="CL24" s="167"/>
      <c r="CM24" s="164"/>
      <c r="CN24" s="165"/>
      <c r="CO24" s="163"/>
      <c r="CP24" s="166"/>
      <c r="CQ24" s="167"/>
      <c r="CR24" s="167"/>
      <c r="CS24" s="164"/>
      <c r="CT24" s="165"/>
      <c r="CU24" s="163"/>
      <c r="CV24" s="166"/>
      <c r="CW24" s="167"/>
      <c r="CX24" s="167"/>
      <c r="CY24" s="164"/>
      <c r="CZ24" s="165"/>
      <c r="DA24" s="163"/>
      <c r="DB24" s="166"/>
      <c r="DC24" s="167"/>
      <c r="DD24" s="167"/>
      <c r="DE24" s="164"/>
      <c r="DF24" s="165"/>
      <c r="DG24" s="163"/>
      <c r="DH24" s="166"/>
      <c r="DI24" s="167"/>
      <c r="DJ24" s="167"/>
      <c r="DK24" s="164"/>
      <c r="DL24" s="165"/>
      <c r="DM24" s="163"/>
      <c r="DN24" s="166"/>
      <c r="DO24" s="167"/>
      <c r="DP24" s="167"/>
      <c r="DQ24" s="164"/>
      <c r="DR24" s="165"/>
      <c r="DS24" s="163"/>
      <c r="DT24" s="166"/>
      <c r="DU24" s="167"/>
      <c r="DV24" s="167"/>
      <c r="DW24" s="164"/>
      <c r="DX24" s="165"/>
      <c r="DY24" s="163"/>
      <c r="DZ24" s="166"/>
      <c r="EA24" s="167"/>
      <c r="EB24" s="167"/>
      <c r="EC24" s="164"/>
      <c r="ED24" s="165"/>
      <c r="EE24" s="163"/>
      <c r="EF24" s="166"/>
      <c r="EG24" s="167"/>
      <c r="EH24" s="167"/>
      <c r="EI24" s="164"/>
      <c r="EJ24" s="165"/>
      <c r="EK24" s="163"/>
      <c r="EL24" s="166"/>
      <c r="EM24" s="167"/>
      <c r="EN24" s="167"/>
      <c r="EO24" s="164"/>
      <c r="EP24" s="165"/>
      <c r="EQ24" s="163"/>
      <c r="ER24" s="166"/>
      <c r="ES24" s="167"/>
      <c r="ET24" s="167"/>
      <c r="EU24" s="164"/>
      <c r="EV24" s="165"/>
      <c r="EW24" s="163"/>
      <c r="EX24" s="166"/>
      <c r="EY24" s="167"/>
      <c r="EZ24" s="167"/>
      <c r="FA24" s="164"/>
      <c r="FB24" s="165"/>
      <c r="FC24" s="163"/>
      <c r="FD24" s="166"/>
      <c r="FE24" s="167"/>
      <c r="FF24" s="167"/>
      <c r="FG24" s="164"/>
      <c r="FH24" s="165"/>
      <c r="FI24" s="163"/>
      <c r="FJ24" s="166"/>
      <c r="FK24" s="167"/>
      <c r="FL24" s="167"/>
      <c r="FM24" s="164"/>
      <c r="FN24" s="165"/>
      <c r="FO24" s="163"/>
      <c r="FP24" s="166"/>
      <c r="FQ24" s="167"/>
      <c r="FR24" s="167"/>
      <c r="FS24" s="164"/>
      <c r="FT24" s="165"/>
      <c r="FU24" s="163"/>
      <c r="FV24" s="166"/>
      <c r="FW24" s="167"/>
      <c r="FX24" s="167"/>
      <c r="FY24" s="164"/>
      <c r="FZ24" s="165"/>
      <c r="GA24" s="163"/>
      <c r="GB24" s="166"/>
      <c r="GC24" s="167"/>
      <c r="GD24" s="167"/>
      <c r="GE24" s="164"/>
      <c r="GF24" s="165"/>
      <c r="GG24" s="163"/>
      <c r="GH24" s="166"/>
      <c r="GI24" s="167"/>
      <c r="GJ24" s="167"/>
      <c r="GK24" s="164"/>
      <c r="GL24" s="165"/>
      <c r="GM24" s="163"/>
      <c r="GN24" s="166"/>
      <c r="GO24" s="167"/>
      <c r="GP24" s="167"/>
      <c r="GQ24" s="164"/>
      <c r="GR24" s="165"/>
      <c r="GS24" s="163"/>
      <c r="GT24" s="166"/>
      <c r="GU24" s="167"/>
      <c r="GV24" s="167"/>
      <c r="GW24" s="164"/>
      <c r="GX24" s="165"/>
      <c r="GY24" s="163"/>
      <c r="GZ24" s="166"/>
      <c r="HA24" s="167"/>
      <c r="HB24" s="167"/>
      <c r="HC24" s="164"/>
      <c r="HD24" s="165"/>
      <c r="HE24" s="163"/>
      <c r="HF24" s="166"/>
      <c r="HG24" s="167"/>
      <c r="HH24" s="167"/>
      <c r="HI24" s="164"/>
      <c r="HJ24" s="165"/>
      <c r="HK24" s="163"/>
      <c r="HL24" s="166"/>
      <c r="HM24" s="167"/>
      <c r="HN24" s="167"/>
      <c r="HO24" s="164"/>
      <c r="HP24" s="165"/>
      <c r="HQ24" s="163"/>
      <c r="HR24" s="166"/>
      <c r="HS24" s="167"/>
      <c r="HT24" s="167"/>
      <c r="HU24" s="164"/>
      <c r="HV24" s="165"/>
      <c r="HW24" s="163"/>
      <c r="HX24" s="166"/>
      <c r="HY24" s="167"/>
      <c r="HZ24" s="167"/>
      <c r="IA24" s="164"/>
      <c r="IB24" s="165"/>
      <c r="IC24" s="163"/>
      <c r="ID24" s="166"/>
      <c r="IE24" s="167"/>
      <c r="IF24" s="167"/>
      <c r="IG24" s="164"/>
      <c r="IH24" s="165"/>
      <c r="II24" s="163"/>
      <c r="IJ24" s="166"/>
      <c r="IK24" s="167"/>
      <c r="IL24" s="167"/>
      <c r="IM24" s="164"/>
      <c r="IN24" s="165"/>
      <c r="IO24" s="163"/>
      <c r="IP24" s="166"/>
      <c r="IQ24" s="167"/>
      <c r="IR24" s="167"/>
      <c r="IS24" s="164"/>
      <c r="IT24" s="165"/>
      <c r="IU24" s="163"/>
      <c r="IV24" s="166"/>
    </row>
    <row r="25" spans="1:256" s="198" customFormat="1" ht="12.75">
      <c r="A25" s="196"/>
      <c r="B25" s="165" t="s">
        <v>327</v>
      </c>
      <c r="C25" s="163" t="s">
        <v>315</v>
      </c>
      <c r="D25" s="166">
        <v>1</v>
      </c>
      <c r="E25" s="167"/>
      <c r="F25" s="167">
        <f t="shared" si="0"/>
        <v>0</v>
      </c>
      <c r="G25" s="164"/>
      <c r="H25" s="165"/>
      <c r="I25" s="163"/>
      <c r="J25" s="166"/>
      <c r="K25" s="167"/>
      <c r="L25" s="167"/>
      <c r="M25" s="164"/>
      <c r="N25" s="165"/>
      <c r="O25" s="163"/>
      <c r="P25" s="166"/>
      <c r="Q25" s="167"/>
      <c r="R25" s="167"/>
      <c r="S25" s="164"/>
      <c r="T25" s="165"/>
      <c r="U25" s="163"/>
      <c r="V25" s="166"/>
      <c r="W25" s="167"/>
      <c r="X25" s="167"/>
      <c r="Y25" s="164"/>
      <c r="Z25" s="165"/>
      <c r="AA25" s="163"/>
      <c r="AB25" s="166"/>
      <c r="AC25" s="167"/>
      <c r="AD25" s="167"/>
      <c r="AE25" s="164"/>
      <c r="AF25" s="165"/>
      <c r="AG25" s="163"/>
      <c r="AH25" s="166"/>
      <c r="AI25" s="167"/>
      <c r="AJ25" s="167"/>
      <c r="AK25" s="164"/>
      <c r="AL25" s="165"/>
      <c r="AM25" s="163"/>
      <c r="AN25" s="166"/>
      <c r="AO25" s="167"/>
      <c r="AP25" s="167"/>
      <c r="AQ25" s="164"/>
      <c r="AR25" s="165"/>
      <c r="AS25" s="163"/>
      <c r="AT25" s="166"/>
      <c r="AU25" s="167"/>
      <c r="AV25" s="167"/>
      <c r="AW25" s="164"/>
      <c r="AX25" s="165"/>
      <c r="AY25" s="163"/>
      <c r="AZ25" s="166"/>
      <c r="BA25" s="167"/>
      <c r="BB25" s="167"/>
      <c r="BC25" s="164"/>
      <c r="BD25" s="165"/>
      <c r="BE25" s="163"/>
      <c r="BF25" s="166"/>
      <c r="BG25" s="167"/>
      <c r="BH25" s="167"/>
      <c r="BI25" s="164"/>
      <c r="BJ25" s="165"/>
      <c r="BK25" s="163"/>
      <c r="BL25" s="166"/>
      <c r="BM25" s="167"/>
      <c r="BN25" s="167"/>
      <c r="BO25" s="164"/>
      <c r="BP25" s="165"/>
      <c r="BQ25" s="163"/>
      <c r="BR25" s="166"/>
      <c r="BS25" s="167"/>
      <c r="BT25" s="167"/>
      <c r="BU25" s="164"/>
      <c r="BV25" s="165"/>
      <c r="BW25" s="163"/>
      <c r="BX25" s="166"/>
      <c r="BY25" s="167"/>
      <c r="BZ25" s="167"/>
      <c r="CA25" s="164"/>
      <c r="CB25" s="165"/>
      <c r="CC25" s="163"/>
      <c r="CD25" s="166"/>
      <c r="CE25" s="167"/>
      <c r="CF25" s="167"/>
      <c r="CG25" s="164"/>
      <c r="CH25" s="165"/>
      <c r="CI25" s="163"/>
      <c r="CJ25" s="166"/>
      <c r="CK25" s="167"/>
      <c r="CL25" s="167"/>
      <c r="CM25" s="164"/>
      <c r="CN25" s="165"/>
      <c r="CO25" s="163"/>
      <c r="CP25" s="166"/>
      <c r="CQ25" s="167"/>
      <c r="CR25" s="167"/>
      <c r="CS25" s="164"/>
      <c r="CT25" s="165"/>
      <c r="CU25" s="163"/>
      <c r="CV25" s="166"/>
      <c r="CW25" s="167"/>
      <c r="CX25" s="167"/>
      <c r="CY25" s="164"/>
      <c r="CZ25" s="165"/>
      <c r="DA25" s="163"/>
      <c r="DB25" s="166"/>
      <c r="DC25" s="167"/>
      <c r="DD25" s="167"/>
      <c r="DE25" s="164"/>
      <c r="DF25" s="165"/>
      <c r="DG25" s="163"/>
      <c r="DH25" s="166"/>
      <c r="DI25" s="167"/>
      <c r="DJ25" s="167"/>
      <c r="DK25" s="164"/>
      <c r="DL25" s="165"/>
      <c r="DM25" s="163"/>
      <c r="DN25" s="166"/>
      <c r="DO25" s="167"/>
      <c r="DP25" s="167"/>
      <c r="DQ25" s="164"/>
      <c r="DR25" s="165"/>
      <c r="DS25" s="163"/>
      <c r="DT25" s="166"/>
      <c r="DU25" s="167"/>
      <c r="DV25" s="167"/>
      <c r="DW25" s="164"/>
      <c r="DX25" s="165"/>
      <c r="DY25" s="163"/>
      <c r="DZ25" s="166"/>
      <c r="EA25" s="167"/>
      <c r="EB25" s="167"/>
      <c r="EC25" s="164"/>
      <c r="ED25" s="165"/>
      <c r="EE25" s="163"/>
      <c r="EF25" s="166"/>
      <c r="EG25" s="167"/>
      <c r="EH25" s="167"/>
      <c r="EI25" s="164"/>
      <c r="EJ25" s="165"/>
      <c r="EK25" s="163"/>
      <c r="EL25" s="166"/>
      <c r="EM25" s="167"/>
      <c r="EN25" s="167"/>
      <c r="EO25" s="164"/>
      <c r="EP25" s="165"/>
      <c r="EQ25" s="163"/>
      <c r="ER25" s="166"/>
      <c r="ES25" s="167"/>
      <c r="ET25" s="167"/>
      <c r="EU25" s="164"/>
      <c r="EV25" s="165"/>
      <c r="EW25" s="163"/>
      <c r="EX25" s="166"/>
      <c r="EY25" s="167"/>
      <c r="EZ25" s="167"/>
      <c r="FA25" s="164"/>
      <c r="FB25" s="165"/>
      <c r="FC25" s="163"/>
      <c r="FD25" s="166"/>
      <c r="FE25" s="167"/>
      <c r="FF25" s="167"/>
      <c r="FG25" s="164"/>
      <c r="FH25" s="165"/>
      <c r="FI25" s="163"/>
      <c r="FJ25" s="166"/>
      <c r="FK25" s="167"/>
      <c r="FL25" s="167"/>
      <c r="FM25" s="164"/>
      <c r="FN25" s="165"/>
      <c r="FO25" s="163"/>
      <c r="FP25" s="166"/>
      <c r="FQ25" s="167"/>
      <c r="FR25" s="167"/>
      <c r="FS25" s="164"/>
      <c r="FT25" s="165"/>
      <c r="FU25" s="163"/>
      <c r="FV25" s="166"/>
      <c r="FW25" s="167"/>
      <c r="FX25" s="167"/>
      <c r="FY25" s="164"/>
      <c r="FZ25" s="165"/>
      <c r="GA25" s="163"/>
      <c r="GB25" s="166"/>
      <c r="GC25" s="167"/>
      <c r="GD25" s="167"/>
      <c r="GE25" s="164"/>
      <c r="GF25" s="165"/>
      <c r="GG25" s="163"/>
      <c r="GH25" s="166"/>
      <c r="GI25" s="167"/>
      <c r="GJ25" s="167"/>
      <c r="GK25" s="164"/>
      <c r="GL25" s="165"/>
      <c r="GM25" s="163"/>
      <c r="GN25" s="166"/>
      <c r="GO25" s="167"/>
      <c r="GP25" s="167"/>
      <c r="GQ25" s="164"/>
      <c r="GR25" s="165"/>
      <c r="GS25" s="163"/>
      <c r="GT25" s="166"/>
      <c r="GU25" s="167"/>
      <c r="GV25" s="167"/>
      <c r="GW25" s="164"/>
      <c r="GX25" s="165"/>
      <c r="GY25" s="163"/>
      <c r="GZ25" s="166"/>
      <c r="HA25" s="167"/>
      <c r="HB25" s="167"/>
      <c r="HC25" s="164"/>
      <c r="HD25" s="165"/>
      <c r="HE25" s="163"/>
      <c r="HF25" s="166"/>
      <c r="HG25" s="167"/>
      <c r="HH25" s="167"/>
      <c r="HI25" s="164"/>
      <c r="HJ25" s="165"/>
      <c r="HK25" s="163"/>
      <c r="HL25" s="166"/>
      <c r="HM25" s="167"/>
      <c r="HN25" s="167"/>
      <c r="HO25" s="164"/>
      <c r="HP25" s="165"/>
      <c r="HQ25" s="163"/>
      <c r="HR25" s="166"/>
      <c r="HS25" s="167"/>
      <c r="HT25" s="167"/>
      <c r="HU25" s="164"/>
      <c r="HV25" s="165"/>
      <c r="HW25" s="163"/>
      <c r="HX25" s="166"/>
      <c r="HY25" s="167"/>
      <c r="HZ25" s="167"/>
      <c r="IA25" s="164"/>
      <c r="IB25" s="165"/>
      <c r="IC25" s="163"/>
      <c r="ID25" s="166"/>
      <c r="IE25" s="167"/>
      <c r="IF25" s="167"/>
      <c r="IG25" s="164"/>
      <c r="IH25" s="165"/>
      <c r="II25" s="163"/>
      <c r="IJ25" s="166"/>
      <c r="IK25" s="167"/>
      <c r="IL25" s="167"/>
      <c r="IM25" s="164"/>
      <c r="IN25" s="165"/>
      <c r="IO25" s="163"/>
      <c r="IP25" s="166"/>
      <c r="IQ25" s="167"/>
      <c r="IR25" s="167"/>
      <c r="IS25" s="164"/>
      <c r="IT25" s="165"/>
      <c r="IU25" s="163"/>
      <c r="IV25" s="166"/>
    </row>
    <row r="26" spans="1:256" s="198" customFormat="1" ht="12.75">
      <c r="A26" s="196"/>
      <c r="B26" s="165" t="s">
        <v>328</v>
      </c>
      <c r="C26" s="163" t="s">
        <v>710</v>
      </c>
      <c r="D26" s="166">
        <v>1</v>
      </c>
      <c r="E26" s="167"/>
      <c r="F26" s="167">
        <f t="shared" si="0"/>
        <v>0</v>
      </c>
      <c r="G26" s="164"/>
      <c r="H26" s="165"/>
      <c r="I26" s="163"/>
      <c r="J26" s="166"/>
      <c r="K26" s="167"/>
      <c r="L26" s="167"/>
      <c r="M26" s="164"/>
      <c r="N26" s="165"/>
      <c r="O26" s="163"/>
      <c r="P26" s="166"/>
      <c r="Q26" s="167"/>
      <c r="R26" s="167"/>
      <c r="S26" s="164"/>
      <c r="T26" s="165"/>
      <c r="U26" s="163"/>
      <c r="V26" s="166"/>
      <c r="W26" s="167"/>
      <c r="X26" s="167"/>
      <c r="Y26" s="164"/>
      <c r="Z26" s="165"/>
      <c r="AA26" s="163"/>
      <c r="AB26" s="166"/>
      <c r="AC26" s="167"/>
      <c r="AD26" s="167"/>
      <c r="AE26" s="164"/>
      <c r="AF26" s="165"/>
      <c r="AG26" s="163"/>
      <c r="AH26" s="166"/>
      <c r="AI26" s="167"/>
      <c r="AJ26" s="167"/>
      <c r="AK26" s="164"/>
      <c r="AL26" s="165"/>
      <c r="AM26" s="163"/>
      <c r="AN26" s="166"/>
      <c r="AO26" s="167"/>
      <c r="AP26" s="167"/>
      <c r="AQ26" s="164"/>
      <c r="AR26" s="165"/>
      <c r="AS26" s="163"/>
      <c r="AT26" s="166"/>
      <c r="AU26" s="167"/>
      <c r="AV26" s="167"/>
      <c r="AW26" s="164"/>
      <c r="AX26" s="165"/>
      <c r="AY26" s="163"/>
      <c r="AZ26" s="166"/>
      <c r="BA26" s="167"/>
      <c r="BB26" s="167"/>
      <c r="BC26" s="164"/>
      <c r="BD26" s="165"/>
      <c r="BE26" s="163"/>
      <c r="BF26" s="166"/>
      <c r="BG26" s="167"/>
      <c r="BH26" s="167"/>
      <c r="BI26" s="164"/>
      <c r="BJ26" s="165"/>
      <c r="BK26" s="163"/>
      <c r="BL26" s="166"/>
      <c r="BM26" s="167"/>
      <c r="BN26" s="167"/>
      <c r="BO26" s="164"/>
      <c r="BP26" s="165"/>
      <c r="BQ26" s="163"/>
      <c r="BR26" s="166"/>
      <c r="BS26" s="167"/>
      <c r="BT26" s="167"/>
      <c r="BU26" s="164"/>
      <c r="BV26" s="165"/>
      <c r="BW26" s="163"/>
      <c r="BX26" s="166"/>
      <c r="BY26" s="167"/>
      <c r="BZ26" s="167"/>
      <c r="CA26" s="164"/>
      <c r="CB26" s="165"/>
      <c r="CC26" s="163"/>
      <c r="CD26" s="166"/>
      <c r="CE26" s="167"/>
      <c r="CF26" s="167"/>
      <c r="CG26" s="164"/>
      <c r="CH26" s="165"/>
      <c r="CI26" s="163"/>
      <c r="CJ26" s="166"/>
      <c r="CK26" s="167"/>
      <c r="CL26" s="167"/>
      <c r="CM26" s="164"/>
      <c r="CN26" s="165"/>
      <c r="CO26" s="163"/>
      <c r="CP26" s="166"/>
      <c r="CQ26" s="167"/>
      <c r="CR26" s="167"/>
      <c r="CS26" s="164"/>
      <c r="CT26" s="165"/>
      <c r="CU26" s="163"/>
      <c r="CV26" s="166"/>
      <c r="CW26" s="167"/>
      <c r="CX26" s="167"/>
      <c r="CY26" s="164"/>
      <c r="CZ26" s="165"/>
      <c r="DA26" s="163"/>
      <c r="DB26" s="166"/>
      <c r="DC26" s="167"/>
      <c r="DD26" s="167"/>
      <c r="DE26" s="164"/>
      <c r="DF26" s="165"/>
      <c r="DG26" s="163"/>
      <c r="DH26" s="166"/>
      <c r="DI26" s="167"/>
      <c r="DJ26" s="167"/>
      <c r="DK26" s="164"/>
      <c r="DL26" s="165"/>
      <c r="DM26" s="163"/>
      <c r="DN26" s="166"/>
      <c r="DO26" s="167"/>
      <c r="DP26" s="167"/>
      <c r="DQ26" s="164"/>
      <c r="DR26" s="165"/>
      <c r="DS26" s="163"/>
      <c r="DT26" s="166"/>
      <c r="DU26" s="167"/>
      <c r="DV26" s="167"/>
      <c r="DW26" s="164"/>
      <c r="DX26" s="165"/>
      <c r="DY26" s="163"/>
      <c r="DZ26" s="166"/>
      <c r="EA26" s="167"/>
      <c r="EB26" s="167"/>
      <c r="EC26" s="164"/>
      <c r="ED26" s="165"/>
      <c r="EE26" s="163"/>
      <c r="EF26" s="166"/>
      <c r="EG26" s="167"/>
      <c r="EH26" s="167"/>
      <c r="EI26" s="164"/>
      <c r="EJ26" s="165"/>
      <c r="EK26" s="163"/>
      <c r="EL26" s="166"/>
      <c r="EM26" s="167"/>
      <c r="EN26" s="167"/>
      <c r="EO26" s="164"/>
      <c r="EP26" s="165"/>
      <c r="EQ26" s="163"/>
      <c r="ER26" s="166"/>
      <c r="ES26" s="167"/>
      <c r="ET26" s="167"/>
      <c r="EU26" s="164"/>
      <c r="EV26" s="165"/>
      <c r="EW26" s="163"/>
      <c r="EX26" s="166"/>
      <c r="EY26" s="167"/>
      <c r="EZ26" s="167"/>
      <c r="FA26" s="164"/>
      <c r="FB26" s="165"/>
      <c r="FC26" s="163"/>
      <c r="FD26" s="166"/>
      <c r="FE26" s="167"/>
      <c r="FF26" s="167"/>
      <c r="FG26" s="164"/>
      <c r="FH26" s="165"/>
      <c r="FI26" s="163"/>
      <c r="FJ26" s="166"/>
      <c r="FK26" s="167"/>
      <c r="FL26" s="167"/>
      <c r="FM26" s="164"/>
      <c r="FN26" s="165"/>
      <c r="FO26" s="163"/>
      <c r="FP26" s="166"/>
      <c r="FQ26" s="167"/>
      <c r="FR26" s="167"/>
      <c r="FS26" s="164"/>
      <c r="FT26" s="165"/>
      <c r="FU26" s="163"/>
      <c r="FV26" s="166"/>
      <c r="FW26" s="167"/>
      <c r="FX26" s="167"/>
      <c r="FY26" s="164"/>
      <c r="FZ26" s="165"/>
      <c r="GA26" s="163"/>
      <c r="GB26" s="166"/>
      <c r="GC26" s="167"/>
      <c r="GD26" s="167"/>
      <c r="GE26" s="164"/>
      <c r="GF26" s="165"/>
      <c r="GG26" s="163"/>
      <c r="GH26" s="166"/>
      <c r="GI26" s="167"/>
      <c r="GJ26" s="167"/>
      <c r="GK26" s="164"/>
      <c r="GL26" s="165"/>
      <c r="GM26" s="163"/>
      <c r="GN26" s="166"/>
      <c r="GO26" s="167"/>
      <c r="GP26" s="167"/>
      <c r="GQ26" s="164"/>
      <c r="GR26" s="165"/>
      <c r="GS26" s="163"/>
      <c r="GT26" s="166"/>
      <c r="GU26" s="167"/>
      <c r="GV26" s="167"/>
      <c r="GW26" s="164"/>
      <c r="GX26" s="165"/>
      <c r="GY26" s="163"/>
      <c r="GZ26" s="166"/>
      <c r="HA26" s="167"/>
      <c r="HB26" s="167"/>
      <c r="HC26" s="164"/>
      <c r="HD26" s="165"/>
      <c r="HE26" s="163"/>
      <c r="HF26" s="166"/>
      <c r="HG26" s="167"/>
      <c r="HH26" s="167"/>
      <c r="HI26" s="164"/>
      <c r="HJ26" s="165"/>
      <c r="HK26" s="163"/>
      <c r="HL26" s="166"/>
      <c r="HM26" s="167"/>
      <c r="HN26" s="167"/>
      <c r="HO26" s="164"/>
      <c r="HP26" s="165"/>
      <c r="HQ26" s="163"/>
      <c r="HR26" s="166"/>
      <c r="HS26" s="167"/>
      <c r="HT26" s="167"/>
      <c r="HU26" s="164"/>
      <c r="HV26" s="165"/>
      <c r="HW26" s="163"/>
      <c r="HX26" s="166"/>
      <c r="HY26" s="167"/>
      <c r="HZ26" s="167"/>
      <c r="IA26" s="164"/>
      <c r="IB26" s="165"/>
      <c r="IC26" s="163"/>
      <c r="ID26" s="166"/>
      <c r="IE26" s="167"/>
      <c r="IF26" s="167"/>
      <c r="IG26" s="164"/>
      <c r="IH26" s="165"/>
      <c r="II26" s="163"/>
      <c r="IJ26" s="166"/>
      <c r="IK26" s="167"/>
      <c r="IL26" s="167"/>
      <c r="IM26" s="164"/>
      <c r="IN26" s="165"/>
      <c r="IO26" s="163"/>
      <c r="IP26" s="166"/>
      <c r="IQ26" s="167"/>
      <c r="IR26" s="167"/>
      <c r="IS26" s="164"/>
      <c r="IT26" s="165"/>
      <c r="IU26" s="163"/>
      <c r="IV26" s="166"/>
    </row>
    <row r="27" spans="1:256" s="198" customFormat="1" ht="12.75">
      <c r="A27" s="196"/>
      <c r="B27" s="165" t="s">
        <v>329</v>
      </c>
      <c r="C27" s="163" t="s">
        <v>315</v>
      </c>
      <c r="D27" s="166">
        <v>1</v>
      </c>
      <c r="E27" s="167"/>
      <c r="F27" s="167">
        <f t="shared" si="0"/>
        <v>0</v>
      </c>
      <c r="G27" s="164"/>
      <c r="H27" s="165"/>
      <c r="I27" s="163"/>
      <c r="J27" s="166"/>
      <c r="K27" s="167"/>
      <c r="L27" s="167"/>
      <c r="M27" s="164"/>
      <c r="N27" s="165"/>
      <c r="O27" s="163"/>
      <c r="P27" s="166"/>
      <c r="Q27" s="167"/>
      <c r="R27" s="167"/>
      <c r="S27" s="164"/>
      <c r="T27" s="165"/>
      <c r="U27" s="163"/>
      <c r="V27" s="166"/>
      <c r="W27" s="167"/>
      <c r="X27" s="167"/>
      <c r="Y27" s="164"/>
      <c r="Z27" s="165"/>
      <c r="AA27" s="163"/>
      <c r="AB27" s="166"/>
      <c r="AC27" s="167"/>
      <c r="AD27" s="167"/>
      <c r="AE27" s="164"/>
      <c r="AF27" s="165"/>
      <c r="AG27" s="163"/>
      <c r="AH27" s="166"/>
      <c r="AI27" s="167"/>
      <c r="AJ27" s="167"/>
      <c r="AK27" s="164"/>
      <c r="AL27" s="165"/>
      <c r="AM27" s="163"/>
      <c r="AN27" s="166"/>
      <c r="AO27" s="167"/>
      <c r="AP27" s="167"/>
      <c r="AQ27" s="164"/>
      <c r="AR27" s="165"/>
      <c r="AS27" s="163"/>
      <c r="AT27" s="166"/>
      <c r="AU27" s="167"/>
      <c r="AV27" s="167"/>
      <c r="AW27" s="164"/>
      <c r="AX27" s="165"/>
      <c r="AY27" s="163"/>
      <c r="AZ27" s="166"/>
      <c r="BA27" s="167"/>
      <c r="BB27" s="167"/>
      <c r="BC27" s="164"/>
      <c r="BD27" s="165"/>
      <c r="BE27" s="163"/>
      <c r="BF27" s="166"/>
      <c r="BG27" s="167"/>
      <c r="BH27" s="167"/>
      <c r="BI27" s="164"/>
      <c r="BJ27" s="165"/>
      <c r="BK27" s="163"/>
      <c r="BL27" s="166"/>
      <c r="BM27" s="167"/>
      <c r="BN27" s="167"/>
      <c r="BO27" s="164"/>
      <c r="BP27" s="165"/>
      <c r="BQ27" s="163"/>
      <c r="BR27" s="166"/>
      <c r="BS27" s="167"/>
      <c r="BT27" s="167"/>
      <c r="BU27" s="164"/>
      <c r="BV27" s="165"/>
      <c r="BW27" s="163"/>
      <c r="BX27" s="166"/>
      <c r="BY27" s="167"/>
      <c r="BZ27" s="167"/>
      <c r="CA27" s="164"/>
      <c r="CB27" s="165"/>
      <c r="CC27" s="163"/>
      <c r="CD27" s="166"/>
      <c r="CE27" s="167"/>
      <c r="CF27" s="167"/>
      <c r="CG27" s="164"/>
      <c r="CH27" s="165"/>
      <c r="CI27" s="163"/>
      <c r="CJ27" s="166"/>
      <c r="CK27" s="167"/>
      <c r="CL27" s="167"/>
      <c r="CM27" s="164"/>
      <c r="CN27" s="165"/>
      <c r="CO27" s="163"/>
      <c r="CP27" s="166"/>
      <c r="CQ27" s="167"/>
      <c r="CR27" s="167"/>
      <c r="CS27" s="164"/>
      <c r="CT27" s="165"/>
      <c r="CU27" s="163"/>
      <c r="CV27" s="166"/>
      <c r="CW27" s="167"/>
      <c r="CX27" s="167"/>
      <c r="CY27" s="164"/>
      <c r="CZ27" s="165"/>
      <c r="DA27" s="163"/>
      <c r="DB27" s="166"/>
      <c r="DC27" s="167"/>
      <c r="DD27" s="167"/>
      <c r="DE27" s="164"/>
      <c r="DF27" s="165"/>
      <c r="DG27" s="163"/>
      <c r="DH27" s="166"/>
      <c r="DI27" s="167"/>
      <c r="DJ27" s="167"/>
      <c r="DK27" s="164"/>
      <c r="DL27" s="165"/>
      <c r="DM27" s="163"/>
      <c r="DN27" s="166"/>
      <c r="DO27" s="167"/>
      <c r="DP27" s="167"/>
      <c r="DQ27" s="164"/>
      <c r="DR27" s="165"/>
      <c r="DS27" s="163"/>
      <c r="DT27" s="166"/>
      <c r="DU27" s="167"/>
      <c r="DV27" s="167"/>
      <c r="DW27" s="164"/>
      <c r="DX27" s="165"/>
      <c r="DY27" s="163"/>
      <c r="DZ27" s="166"/>
      <c r="EA27" s="167"/>
      <c r="EB27" s="167"/>
      <c r="EC27" s="164"/>
      <c r="ED27" s="165"/>
      <c r="EE27" s="163"/>
      <c r="EF27" s="166"/>
      <c r="EG27" s="167"/>
      <c r="EH27" s="167"/>
      <c r="EI27" s="164"/>
      <c r="EJ27" s="165"/>
      <c r="EK27" s="163"/>
      <c r="EL27" s="166"/>
      <c r="EM27" s="167"/>
      <c r="EN27" s="167"/>
      <c r="EO27" s="164"/>
      <c r="EP27" s="165"/>
      <c r="EQ27" s="163"/>
      <c r="ER27" s="166"/>
      <c r="ES27" s="167"/>
      <c r="ET27" s="167"/>
      <c r="EU27" s="164"/>
      <c r="EV27" s="165"/>
      <c r="EW27" s="163"/>
      <c r="EX27" s="166"/>
      <c r="EY27" s="167"/>
      <c r="EZ27" s="167"/>
      <c r="FA27" s="164"/>
      <c r="FB27" s="165"/>
      <c r="FC27" s="163"/>
      <c r="FD27" s="166"/>
      <c r="FE27" s="167"/>
      <c r="FF27" s="167"/>
      <c r="FG27" s="164"/>
      <c r="FH27" s="165"/>
      <c r="FI27" s="163"/>
      <c r="FJ27" s="166"/>
      <c r="FK27" s="167"/>
      <c r="FL27" s="167"/>
      <c r="FM27" s="164"/>
      <c r="FN27" s="165"/>
      <c r="FO27" s="163"/>
      <c r="FP27" s="166"/>
      <c r="FQ27" s="167"/>
      <c r="FR27" s="167"/>
      <c r="FS27" s="164"/>
      <c r="FT27" s="165"/>
      <c r="FU27" s="163"/>
      <c r="FV27" s="166"/>
      <c r="FW27" s="167"/>
      <c r="FX27" s="167"/>
      <c r="FY27" s="164"/>
      <c r="FZ27" s="165"/>
      <c r="GA27" s="163"/>
      <c r="GB27" s="166"/>
      <c r="GC27" s="167"/>
      <c r="GD27" s="167"/>
      <c r="GE27" s="164"/>
      <c r="GF27" s="165"/>
      <c r="GG27" s="163"/>
      <c r="GH27" s="166"/>
      <c r="GI27" s="167"/>
      <c r="GJ27" s="167"/>
      <c r="GK27" s="164"/>
      <c r="GL27" s="165"/>
      <c r="GM27" s="163"/>
      <c r="GN27" s="166"/>
      <c r="GO27" s="167"/>
      <c r="GP27" s="167"/>
      <c r="GQ27" s="164"/>
      <c r="GR27" s="165"/>
      <c r="GS27" s="163"/>
      <c r="GT27" s="166"/>
      <c r="GU27" s="167"/>
      <c r="GV27" s="167"/>
      <c r="GW27" s="164"/>
      <c r="GX27" s="165"/>
      <c r="GY27" s="163"/>
      <c r="GZ27" s="166"/>
      <c r="HA27" s="167"/>
      <c r="HB27" s="167"/>
      <c r="HC27" s="164"/>
      <c r="HD27" s="165"/>
      <c r="HE27" s="163"/>
      <c r="HF27" s="166"/>
      <c r="HG27" s="167"/>
      <c r="HH27" s="167"/>
      <c r="HI27" s="164"/>
      <c r="HJ27" s="165"/>
      <c r="HK27" s="163"/>
      <c r="HL27" s="166"/>
      <c r="HM27" s="167"/>
      <c r="HN27" s="167"/>
      <c r="HO27" s="164"/>
      <c r="HP27" s="165"/>
      <c r="HQ27" s="163"/>
      <c r="HR27" s="166"/>
      <c r="HS27" s="167"/>
      <c r="HT27" s="167"/>
      <c r="HU27" s="164"/>
      <c r="HV27" s="165"/>
      <c r="HW27" s="163"/>
      <c r="HX27" s="166"/>
      <c r="HY27" s="167"/>
      <c r="HZ27" s="167"/>
      <c r="IA27" s="164"/>
      <c r="IB27" s="165"/>
      <c r="IC27" s="163"/>
      <c r="ID27" s="166"/>
      <c r="IE27" s="167"/>
      <c r="IF27" s="167"/>
      <c r="IG27" s="164"/>
      <c r="IH27" s="165"/>
      <c r="II27" s="163"/>
      <c r="IJ27" s="166"/>
      <c r="IK27" s="167"/>
      <c r="IL27" s="167"/>
      <c r="IM27" s="164"/>
      <c r="IN27" s="165"/>
      <c r="IO27" s="163"/>
      <c r="IP27" s="166"/>
      <c r="IQ27" s="167"/>
      <c r="IR27" s="167"/>
      <c r="IS27" s="164"/>
      <c r="IT27" s="165"/>
      <c r="IU27" s="163"/>
      <c r="IV27" s="166"/>
    </row>
    <row r="28" spans="1:256" s="197" customFormat="1" ht="12.75">
      <c r="A28" s="196" t="s">
        <v>330</v>
      </c>
      <c r="B28" s="165" t="s">
        <v>331</v>
      </c>
      <c r="C28" s="163" t="s">
        <v>315</v>
      </c>
      <c r="D28" s="166">
        <v>1</v>
      </c>
      <c r="E28" s="167"/>
      <c r="F28" s="167">
        <f t="shared" si="0"/>
        <v>0</v>
      </c>
      <c r="G28" s="164"/>
      <c r="H28" s="165"/>
      <c r="I28" s="163"/>
      <c r="J28" s="166"/>
      <c r="K28" s="167"/>
      <c r="L28" s="167"/>
      <c r="M28" s="164"/>
      <c r="N28" s="165"/>
      <c r="O28" s="163"/>
      <c r="P28" s="166"/>
      <c r="Q28" s="167"/>
      <c r="R28" s="167"/>
      <c r="S28" s="164"/>
      <c r="T28" s="165"/>
      <c r="U28" s="163"/>
      <c r="V28" s="166"/>
      <c r="W28" s="167"/>
      <c r="X28" s="167"/>
      <c r="Y28" s="164"/>
      <c r="Z28" s="165"/>
      <c r="AA28" s="163"/>
      <c r="AB28" s="166"/>
      <c r="AC28" s="167"/>
      <c r="AD28" s="167"/>
      <c r="AE28" s="164"/>
      <c r="AF28" s="165"/>
      <c r="AG28" s="163"/>
      <c r="AH28" s="166"/>
      <c r="AI28" s="167"/>
      <c r="AJ28" s="167"/>
      <c r="AK28" s="164"/>
      <c r="AL28" s="165"/>
      <c r="AM28" s="163"/>
      <c r="AN28" s="166"/>
      <c r="AO28" s="167"/>
      <c r="AP28" s="167"/>
      <c r="AQ28" s="164"/>
      <c r="AR28" s="165"/>
      <c r="AS28" s="163"/>
      <c r="AT28" s="166"/>
      <c r="AU28" s="167"/>
      <c r="AV28" s="167"/>
      <c r="AW28" s="164"/>
      <c r="AX28" s="165"/>
      <c r="AY28" s="163"/>
      <c r="AZ28" s="166"/>
      <c r="BA28" s="167"/>
      <c r="BB28" s="167"/>
      <c r="BC28" s="164"/>
      <c r="BD28" s="165"/>
      <c r="BE28" s="163"/>
      <c r="BF28" s="166"/>
      <c r="BG28" s="167"/>
      <c r="BH28" s="167"/>
      <c r="BI28" s="164"/>
      <c r="BJ28" s="165"/>
      <c r="BK28" s="163"/>
      <c r="BL28" s="166"/>
      <c r="BM28" s="167"/>
      <c r="BN28" s="167"/>
      <c r="BO28" s="164"/>
      <c r="BP28" s="165"/>
      <c r="BQ28" s="163"/>
      <c r="BR28" s="166"/>
      <c r="BS28" s="167"/>
      <c r="BT28" s="167"/>
      <c r="BU28" s="164"/>
      <c r="BV28" s="165"/>
      <c r="BW28" s="163"/>
      <c r="BX28" s="166"/>
      <c r="BY28" s="167"/>
      <c r="BZ28" s="167"/>
      <c r="CA28" s="164"/>
      <c r="CB28" s="165"/>
      <c r="CC28" s="163"/>
      <c r="CD28" s="166"/>
      <c r="CE28" s="167"/>
      <c r="CF28" s="167"/>
      <c r="CG28" s="164"/>
      <c r="CH28" s="165"/>
      <c r="CI28" s="163"/>
      <c r="CJ28" s="166"/>
      <c r="CK28" s="167"/>
      <c r="CL28" s="167"/>
      <c r="CM28" s="164"/>
      <c r="CN28" s="165"/>
      <c r="CO28" s="163"/>
      <c r="CP28" s="166"/>
      <c r="CQ28" s="167"/>
      <c r="CR28" s="167"/>
      <c r="CS28" s="164"/>
      <c r="CT28" s="165"/>
      <c r="CU28" s="163"/>
      <c r="CV28" s="166"/>
      <c r="CW28" s="167"/>
      <c r="CX28" s="167"/>
      <c r="CY28" s="164"/>
      <c r="CZ28" s="165"/>
      <c r="DA28" s="163"/>
      <c r="DB28" s="166"/>
      <c r="DC28" s="167"/>
      <c r="DD28" s="167"/>
      <c r="DE28" s="164"/>
      <c r="DF28" s="165"/>
      <c r="DG28" s="163"/>
      <c r="DH28" s="166"/>
      <c r="DI28" s="167"/>
      <c r="DJ28" s="167"/>
      <c r="DK28" s="164"/>
      <c r="DL28" s="165"/>
      <c r="DM28" s="163"/>
      <c r="DN28" s="166"/>
      <c r="DO28" s="167"/>
      <c r="DP28" s="167"/>
      <c r="DQ28" s="164"/>
      <c r="DR28" s="165"/>
      <c r="DS28" s="163"/>
      <c r="DT28" s="166"/>
      <c r="DU28" s="167"/>
      <c r="DV28" s="167"/>
      <c r="DW28" s="164"/>
      <c r="DX28" s="165"/>
      <c r="DY28" s="163"/>
      <c r="DZ28" s="166"/>
      <c r="EA28" s="167"/>
      <c r="EB28" s="167"/>
      <c r="EC28" s="164"/>
      <c r="ED28" s="165"/>
      <c r="EE28" s="163"/>
      <c r="EF28" s="166"/>
      <c r="EG28" s="167"/>
      <c r="EH28" s="167"/>
      <c r="EI28" s="164"/>
      <c r="EJ28" s="165"/>
      <c r="EK28" s="163"/>
      <c r="EL28" s="166"/>
      <c r="EM28" s="167"/>
      <c r="EN28" s="167"/>
      <c r="EO28" s="164"/>
      <c r="EP28" s="165"/>
      <c r="EQ28" s="163"/>
      <c r="ER28" s="166"/>
      <c r="ES28" s="167"/>
      <c r="ET28" s="167"/>
      <c r="EU28" s="164"/>
      <c r="EV28" s="165"/>
      <c r="EW28" s="163"/>
      <c r="EX28" s="166"/>
      <c r="EY28" s="167"/>
      <c r="EZ28" s="167"/>
      <c r="FA28" s="164"/>
      <c r="FB28" s="165"/>
      <c r="FC28" s="163"/>
      <c r="FD28" s="166"/>
      <c r="FE28" s="167"/>
      <c r="FF28" s="167"/>
      <c r="FG28" s="164"/>
      <c r="FH28" s="165"/>
      <c r="FI28" s="163"/>
      <c r="FJ28" s="166"/>
      <c r="FK28" s="167"/>
      <c r="FL28" s="167"/>
      <c r="FM28" s="164"/>
      <c r="FN28" s="165"/>
      <c r="FO28" s="163"/>
      <c r="FP28" s="166"/>
      <c r="FQ28" s="167"/>
      <c r="FR28" s="167"/>
      <c r="FS28" s="164"/>
      <c r="FT28" s="165"/>
      <c r="FU28" s="163"/>
      <c r="FV28" s="166"/>
      <c r="FW28" s="167"/>
      <c r="FX28" s="167"/>
      <c r="FY28" s="164"/>
      <c r="FZ28" s="165"/>
      <c r="GA28" s="163"/>
      <c r="GB28" s="166"/>
      <c r="GC28" s="167"/>
      <c r="GD28" s="167"/>
      <c r="GE28" s="164"/>
      <c r="GF28" s="165"/>
      <c r="GG28" s="163"/>
      <c r="GH28" s="166"/>
      <c r="GI28" s="167"/>
      <c r="GJ28" s="167"/>
      <c r="GK28" s="164"/>
      <c r="GL28" s="165"/>
      <c r="GM28" s="163"/>
      <c r="GN28" s="166"/>
      <c r="GO28" s="167"/>
      <c r="GP28" s="167"/>
      <c r="GQ28" s="164"/>
      <c r="GR28" s="165"/>
      <c r="GS28" s="163"/>
      <c r="GT28" s="166"/>
      <c r="GU28" s="167"/>
      <c r="GV28" s="167"/>
      <c r="GW28" s="164"/>
      <c r="GX28" s="165"/>
      <c r="GY28" s="163"/>
      <c r="GZ28" s="166"/>
      <c r="HA28" s="167"/>
      <c r="HB28" s="167"/>
      <c r="HC28" s="164"/>
      <c r="HD28" s="165"/>
      <c r="HE28" s="163"/>
      <c r="HF28" s="166"/>
      <c r="HG28" s="167"/>
      <c r="HH28" s="167"/>
      <c r="HI28" s="164"/>
      <c r="HJ28" s="165"/>
      <c r="HK28" s="163"/>
      <c r="HL28" s="166"/>
      <c r="HM28" s="167"/>
      <c r="HN28" s="167"/>
      <c r="HO28" s="164"/>
      <c r="HP28" s="165"/>
      <c r="HQ28" s="163"/>
      <c r="HR28" s="166"/>
      <c r="HS28" s="167"/>
      <c r="HT28" s="167"/>
      <c r="HU28" s="164"/>
      <c r="HV28" s="165"/>
      <c r="HW28" s="163"/>
      <c r="HX28" s="166"/>
      <c r="HY28" s="167"/>
      <c r="HZ28" s="167"/>
      <c r="IA28" s="164"/>
      <c r="IB28" s="165"/>
      <c r="IC28" s="163"/>
      <c r="ID28" s="166"/>
      <c r="IE28" s="167"/>
      <c r="IF28" s="167"/>
      <c r="IG28" s="164"/>
      <c r="IH28" s="165"/>
      <c r="II28" s="163"/>
      <c r="IJ28" s="166"/>
      <c r="IK28" s="167"/>
      <c r="IL28" s="167"/>
      <c r="IM28" s="164"/>
      <c r="IN28" s="165"/>
      <c r="IO28" s="163"/>
      <c r="IP28" s="166"/>
      <c r="IQ28" s="167"/>
      <c r="IR28" s="167"/>
      <c r="IS28" s="164"/>
      <c r="IT28" s="165"/>
      <c r="IU28" s="163"/>
      <c r="IV28" s="166"/>
    </row>
    <row r="29" spans="1:256" s="197" customFormat="1" ht="12.75">
      <c r="A29" s="196"/>
      <c r="B29" s="165" t="s">
        <v>323</v>
      </c>
      <c r="C29" s="163" t="s">
        <v>710</v>
      </c>
      <c r="D29" s="166">
        <v>1</v>
      </c>
      <c r="E29" s="167"/>
      <c r="F29" s="167">
        <f t="shared" si="0"/>
        <v>0</v>
      </c>
      <c r="G29" s="164"/>
      <c r="H29" s="165"/>
      <c r="I29" s="163"/>
      <c r="J29" s="166"/>
      <c r="K29" s="167"/>
      <c r="L29" s="167"/>
      <c r="M29" s="164"/>
      <c r="N29" s="165"/>
      <c r="O29" s="163"/>
      <c r="P29" s="166"/>
      <c r="Q29" s="167"/>
      <c r="R29" s="167"/>
      <c r="S29" s="164"/>
      <c r="T29" s="165"/>
      <c r="U29" s="163"/>
      <c r="V29" s="166"/>
      <c r="W29" s="167"/>
      <c r="X29" s="167"/>
      <c r="Y29" s="164"/>
      <c r="Z29" s="165"/>
      <c r="AA29" s="163"/>
      <c r="AB29" s="166"/>
      <c r="AC29" s="167"/>
      <c r="AD29" s="167"/>
      <c r="AE29" s="164"/>
      <c r="AF29" s="165"/>
      <c r="AG29" s="163"/>
      <c r="AH29" s="166"/>
      <c r="AI29" s="167"/>
      <c r="AJ29" s="167"/>
      <c r="AK29" s="164"/>
      <c r="AL29" s="165"/>
      <c r="AM29" s="163"/>
      <c r="AN29" s="166"/>
      <c r="AO29" s="167"/>
      <c r="AP29" s="167"/>
      <c r="AQ29" s="164"/>
      <c r="AR29" s="165"/>
      <c r="AS29" s="163"/>
      <c r="AT29" s="166"/>
      <c r="AU29" s="167"/>
      <c r="AV29" s="167"/>
      <c r="AW29" s="164"/>
      <c r="AX29" s="165"/>
      <c r="AY29" s="163"/>
      <c r="AZ29" s="166"/>
      <c r="BA29" s="167"/>
      <c r="BB29" s="167"/>
      <c r="BC29" s="164"/>
      <c r="BD29" s="165"/>
      <c r="BE29" s="163"/>
      <c r="BF29" s="166"/>
      <c r="BG29" s="167"/>
      <c r="BH29" s="167"/>
      <c r="BI29" s="164"/>
      <c r="BJ29" s="165"/>
      <c r="BK29" s="163"/>
      <c r="BL29" s="166"/>
      <c r="BM29" s="167"/>
      <c r="BN29" s="167"/>
      <c r="BO29" s="164"/>
      <c r="BP29" s="165"/>
      <c r="BQ29" s="163"/>
      <c r="BR29" s="166"/>
      <c r="BS29" s="167"/>
      <c r="BT29" s="167"/>
      <c r="BU29" s="164"/>
      <c r="BV29" s="165"/>
      <c r="BW29" s="163"/>
      <c r="BX29" s="166"/>
      <c r="BY29" s="167"/>
      <c r="BZ29" s="167"/>
      <c r="CA29" s="164"/>
      <c r="CB29" s="165"/>
      <c r="CC29" s="163"/>
      <c r="CD29" s="166"/>
      <c r="CE29" s="167"/>
      <c r="CF29" s="167"/>
      <c r="CG29" s="164"/>
      <c r="CH29" s="165"/>
      <c r="CI29" s="163"/>
      <c r="CJ29" s="166"/>
      <c r="CK29" s="167"/>
      <c r="CL29" s="167"/>
      <c r="CM29" s="164"/>
      <c r="CN29" s="165"/>
      <c r="CO29" s="163"/>
      <c r="CP29" s="166"/>
      <c r="CQ29" s="167"/>
      <c r="CR29" s="167"/>
      <c r="CS29" s="164"/>
      <c r="CT29" s="165"/>
      <c r="CU29" s="163"/>
      <c r="CV29" s="166"/>
      <c r="CW29" s="167"/>
      <c r="CX29" s="167"/>
      <c r="CY29" s="164"/>
      <c r="CZ29" s="165"/>
      <c r="DA29" s="163"/>
      <c r="DB29" s="166"/>
      <c r="DC29" s="167"/>
      <c r="DD29" s="167"/>
      <c r="DE29" s="164"/>
      <c r="DF29" s="165"/>
      <c r="DG29" s="163"/>
      <c r="DH29" s="166"/>
      <c r="DI29" s="167"/>
      <c r="DJ29" s="167"/>
      <c r="DK29" s="164"/>
      <c r="DL29" s="165"/>
      <c r="DM29" s="163"/>
      <c r="DN29" s="166"/>
      <c r="DO29" s="167"/>
      <c r="DP29" s="167"/>
      <c r="DQ29" s="164"/>
      <c r="DR29" s="165"/>
      <c r="DS29" s="163"/>
      <c r="DT29" s="166"/>
      <c r="DU29" s="167"/>
      <c r="DV29" s="167"/>
      <c r="DW29" s="164"/>
      <c r="DX29" s="165"/>
      <c r="DY29" s="163"/>
      <c r="DZ29" s="166"/>
      <c r="EA29" s="167"/>
      <c r="EB29" s="167"/>
      <c r="EC29" s="164"/>
      <c r="ED29" s="165"/>
      <c r="EE29" s="163"/>
      <c r="EF29" s="166"/>
      <c r="EG29" s="167"/>
      <c r="EH29" s="167"/>
      <c r="EI29" s="164"/>
      <c r="EJ29" s="165"/>
      <c r="EK29" s="163"/>
      <c r="EL29" s="166"/>
      <c r="EM29" s="167"/>
      <c r="EN29" s="167"/>
      <c r="EO29" s="164"/>
      <c r="EP29" s="165"/>
      <c r="EQ29" s="163"/>
      <c r="ER29" s="166"/>
      <c r="ES29" s="167"/>
      <c r="ET29" s="167"/>
      <c r="EU29" s="164"/>
      <c r="EV29" s="165"/>
      <c r="EW29" s="163"/>
      <c r="EX29" s="166"/>
      <c r="EY29" s="167"/>
      <c r="EZ29" s="167"/>
      <c r="FA29" s="164"/>
      <c r="FB29" s="165"/>
      <c r="FC29" s="163"/>
      <c r="FD29" s="166"/>
      <c r="FE29" s="167"/>
      <c r="FF29" s="167"/>
      <c r="FG29" s="164"/>
      <c r="FH29" s="165"/>
      <c r="FI29" s="163"/>
      <c r="FJ29" s="166"/>
      <c r="FK29" s="167"/>
      <c r="FL29" s="167"/>
      <c r="FM29" s="164"/>
      <c r="FN29" s="165"/>
      <c r="FO29" s="163"/>
      <c r="FP29" s="166"/>
      <c r="FQ29" s="167"/>
      <c r="FR29" s="167"/>
      <c r="FS29" s="164"/>
      <c r="FT29" s="165"/>
      <c r="FU29" s="163"/>
      <c r="FV29" s="166"/>
      <c r="FW29" s="167"/>
      <c r="FX29" s="167"/>
      <c r="FY29" s="164"/>
      <c r="FZ29" s="165"/>
      <c r="GA29" s="163"/>
      <c r="GB29" s="166"/>
      <c r="GC29" s="167"/>
      <c r="GD29" s="167"/>
      <c r="GE29" s="164"/>
      <c r="GF29" s="165"/>
      <c r="GG29" s="163"/>
      <c r="GH29" s="166"/>
      <c r="GI29" s="167"/>
      <c r="GJ29" s="167"/>
      <c r="GK29" s="164"/>
      <c r="GL29" s="165"/>
      <c r="GM29" s="163"/>
      <c r="GN29" s="166"/>
      <c r="GO29" s="167"/>
      <c r="GP29" s="167"/>
      <c r="GQ29" s="164"/>
      <c r="GR29" s="165"/>
      <c r="GS29" s="163"/>
      <c r="GT29" s="166"/>
      <c r="GU29" s="167"/>
      <c r="GV29" s="167"/>
      <c r="GW29" s="164"/>
      <c r="GX29" s="165"/>
      <c r="GY29" s="163"/>
      <c r="GZ29" s="166"/>
      <c r="HA29" s="167"/>
      <c r="HB29" s="167"/>
      <c r="HC29" s="164"/>
      <c r="HD29" s="165"/>
      <c r="HE29" s="163"/>
      <c r="HF29" s="166"/>
      <c r="HG29" s="167"/>
      <c r="HH29" s="167"/>
      <c r="HI29" s="164"/>
      <c r="HJ29" s="165"/>
      <c r="HK29" s="163"/>
      <c r="HL29" s="166"/>
      <c r="HM29" s="167"/>
      <c r="HN29" s="167"/>
      <c r="HO29" s="164"/>
      <c r="HP29" s="165"/>
      <c r="HQ29" s="163"/>
      <c r="HR29" s="166"/>
      <c r="HS29" s="167"/>
      <c r="HT29" s="167"/>
      <c r="HU29" s="164"/>
      <c r="HV29" s="165"/>
      <c r="HW29" s="163"/>
      <c r="HX29" s="166"/>
      <c r="HY29" s="167"/>
      <c r="HZ29" s="167"/>
      <c r="IA29" s="164"/>
      <c r="IB29" s="165"/>
      <c r="IC29" s="163"/>
      <c r="ID29" s="166"/>
      <c r="IE29" s="167"/>
      <c r="IF29" s="167"/>
      <c r="IG29" s="164"/>
      <c r="IH29" s="165"/>
      <c r="II29" s="163"/>
      <c r="IJ29" s="166"/>
      <c r="IK29" s="167"/>
      <c r="IL29" s="167"/>
      <c r="IM29" s="164"/>
      <c r="IN29" s="165"/>
      <c r="IO29" s="163"/>
      <c r="IP29" s="166"/>
      <c r="IQ29" s="167"/>
      <c r="IR29" s="167"/>
      <c r="IS29" s="164"/>
      <c r="IT29" s="165"/>
      <c r="IU29" s="163"/>
      <c r="IV29" s="166"/>
    </row>
    <row r="30" spans="1:256" s="197" customFormat="1" ht="22.5">
      <c r="A30" s="196"/>
      <c r="B30" s="165" t="s">
        <v>332</v>
      </c>
      <c r="C30" s="163" t="s">
        <v>315</v>
      </c>
      <c r="D30" s="166">
        <v>1</v>
      </c>
      <c r="E30" s="167"/>
      <c r="F30" s="167">
        <f t="shared" si="0"/>
        <v>0</v>
      </c>
      <c r="G30" s="164"/>
      <c r="H30" s="165"/>
      <c r="I30" s="163"/>
      <c r="J30" s="166"/>
      <c r="K30" s="167"/>
      <c r="L30" s="167"/>
      <c r="M30" s="164"/>
      <c r="N30" s="165"/>
      <c r="O30" s="163"/>
      <c r="P30" s="166"/>
      <c r="Q30" s="167"/>
      <c r="R30" s="167"/>
      <c r="S30" s="164"/>
      <c r="T30" s="165"/>
      <c r="U30" s="163"/>
      <c r="V30" s="166"/>
      <c r="W30" s="167"/>
      <c r="X30" s="167"/>
      <c r="Y30" s="164"/>
      <c r="Z30" s="165"/>
      <c r="AA30" s="163"/>
      <c r="AB30" s="166"/>
      <c r="AC30" s="167"/>
      <c r="AD30" s="167"/>
      <c r="AE30" s="164"/>
      <c r="AF30" s="165"/>
      <c r="AG30" s="163"/>
      <c r="AH30" s="166"/>
      <c r="AI30" s="167"/>
      <c r="AJ30" s="167"/>
      <c r="AK30" s="164"/>
      <c r="AL30" s="165"/>
      <c r="AM30" s="163"/>
      <c r="AN30" s="166"/>
      <c r="AO30" s="167"/>
      <c r="AP30" s="167"/>
      <c r="AQ30" s="164"/>
      <c r="AR30" s="165"/>
      <c r="AS30" s="163"/>
      <c r="AT30" s="166"/>
      <c r="AU30" s="167"/>
      <c r="AV30" s="167"/>
      <c r="AW30" s="164"/>
      <c r="AX30" s="165"/>
      <c r="AY30" s="163"/>
      <c r="AZ30" s="166"/>
      <c r="BA30" s="167"/>
      <c r="BB30" s="167"/>
      <c r="BC30" s="164"/>
      <c r="BD30" s="165"/>
      <c r="BE30" s="163"/>
      <c r="BF30" s="166"/>
      <c r="BG30" s="167"/>
      <c r="BH30" s="167"/>
      <c r="BI30" s="164"/>
      <c r="BJ30" s="165"/>
      <c r="BK30" s="163"/>
      <c r="BL30" s="166"/>
      <c r="BM30" s="167"/>
      <c r="BN30" s="167"/>
      <c r="BO30" s="164"/>
      <c r="BP30" s="165"/>
      <c r="BQ30" s="163"/>
      <c r="BR30" s="166"/>
      <c r="BS30" s="167"/>
      <c r="BT30" s="167"/>
      <c r="BU30" s="164"/>
      <c r="BV30" s="165"/>
      <c r="BW30" s="163"/>
      <c r="BX30" s="166"/>
      <c r="BY30" s="167"/>
      <c r="BZ30" s="167"/>
      <c r="CA30" s="164"/>
      <c r="CB30" s="165"/>
      <c r="CC30" s="163"/>
      <c r="CD30" s="166"/>
      <c r="CE30" s="167"/>
      <c r="CF30" s="167"/>
      <c r="CG30" s="164"/>
      <c r="CH30" s="165"/>
      <c r="CI30" s="163"/>
      <c r="CJ30" s="166"/>
      <c r="CK30" s="167"/>
      <c r="CL30" s="167"/>
      <c r="CM30" s="164"/>
      <c r="CN30" s="165"/>
      <c r="CO30" s="163"/>
      <c r="CP30" s="166"/>
      <c r="CQ30" s="167"/>
      <c r="CR30" s="167"/>
      <c r="CS30" s="164"/>
      <c r="CT30" s="165"/>
      <c r="CU30" s="163"/>
      <c r="CV30" s="166"/>
      <c r="CW30" s="167"/>
      <c r="CX30" s="167"/>
      <c r="CY30" s="164"/>
      <c r="CZ30" s="165"/>
      <c r="DA30" s="163"/>
      <c r="DB30" s="166"/>
      <c r="DC30" s="167"/>
      <c r="DD30" s="167"/>
      <c r="DE30" s="164"/>
      <c r="DF30" s="165"/>
      <c r="DG30" s="163"/>
      <c r="DH30" s="166"/>
      <c r="DI30" s="167"/>
      <c r="DJ30" s="167"/>
      <c r="DK30" s="164"/>
      <c r="DL30" s="165"/>
      <c r="DM30" s="163"/>
      <c r="DN30" s="166"/>
      <c r="DO30" s="167"/>
      <c r="DP30" s="167"/>
      <c r="DQ30" s="164"/>
      <c r="DR30" s="165"/>
      <c r="DS30" s="163"/>
      <c r="DT30" s="166"/>
      <c r="DU30" s="167"/>
      <c r="DV30" s="167"/>
      <c r="DW30" s="164"/>
      <c r="DX30" s="165"/>
      <c r="DY30" s="163"/>
      <c r="DZ30" s="166"/>
      <c r="EA30" s="167"/>
      <c r="EB30" s="167"/>
      <c r="EC30" s="164"/>
      <c r="ED30" s="165"/>
      <c r="EE30" s="163"/>
      <c r="EF30" s="166"/>
      <c r="EG30" s="167"/>
      <c r="EH30" s="167"/>
      <c r="EI30" s="164"/>
      <c r="EJ30" s="165"/>
      <c r="EK30" s="163"/>
      <c r="EL30" s="166"/>
      <c r="EM30" s="167"/>
      <c r="EN30" s="167"/>
      <c r="EO30" s="164"/>
      <c r="EP30" s="165"/>
      <c r="EQ30" s="163"/>
      <c r="ER30" s="166"/>
      <c r="ES30" s="167"/>
      <c r="ET30" s="167"/>
      <c r="EU30" s="164"/>
      <c r="EV30" s="165"/>
      <c r="EW30" s="163"/>
      <c r="EX30" s="166"/>
      <c r="EY30" s="167"/>
      <c r="EZ30" s="167"/>
      <c r="FA30" s="164"/>
      <c r="FB30" s="165"/>
      <c r="FC30" s="163"/>
      <c r="FD30" s="166"/>
      <c r="FE30" s="167"/>
      <c r="FF30" s="167"/>
      <c r="FG30" s="164"/>
      <c r="FH30" s="165"/>
      <c r="FI30" s="163"/>
      <c r="FJ30" s="166"/>
      <c r="FK30" s="167"/>
      <c r="FL30" s="167"/>
      <c r="FM30" s="164"/>
      <c r="FN30" s="165"/>
      <c r="FO30" s="163"/>
      <c r="FP30" s="166"/>
      <c r="FQ30" s="167"/>
      <c r="FR30" s="167"/>
      <c r="FS30" s="164"/>
      <c r="FT30" s="165"/>
      <c r="FU30" s="163"/>
      <c r="FV30" s="166"/>
      <c r="FW30" s="167"/>
      <c r="FX30" s="167"/>
      <c r="FY30" s="164"/>
      <c r="FZ30" s="165"/>
      <c r="GA30" s="163"/>
      <c r="GB30" s="166"/>
      <c r="GC30" s="167"/>
      <c r="GD30" s="167"/>
      <c r="GE30" s="164"/>
      <c r="GF30" s="165"/>
      <c r="GG30" s="163"/>
      <c r="GH30" s="166"/>
      <c r="GI30" s="167"/>
      <c r="GJ30" s="167"/>
      <c r="GK30" s="164"/>
      <c r="GL30" s="165"/>
      <c r="GM30" s="163"/>
      <c r="GN30" s="166"/>
      <c r="GO30" s="167"/>
      <c r="GP30" s="167"/>
      <c r="GQ30" s="164"/>
      <c r="GR30" s="165"/>
      <c r="GS30" s="163"/>
      <c r="GT30" s="166"/>
      <c r="GU30" s="167"/>
      <c r="GV30" s="167"/>
      <c r="GW30" s="164"/>
      <c r="GX30" s="165"/>
      <c r="GY30" s="163"/>
      <c r="GZ30" s="166"/>
      <c r="HA30" s="167"/>
      <c r="HB30" s="167"/>
      <c r="HC30" s="164"/>
      <c r="HD30" s="165"/>
      <c r="HE30" s="163"/>
      <c r="HF30" s="166"/>
      <c r="HG30" s="167"/>
      <c r="HH30" s="167"/>
      <c r="HI30" s="164"/>
      <c r="HJ30" s="165"/>
      <c r="HK30" s="163"/>
      <c r="HL30" s="166"/>
      <c r="HM30" s="167"/>
      <c r="HN30" s="167"/>
      <c r="HO30" s="164"/>
      <c r="HP30" s="165"/>
      <c r="HQ30" s="163"/>
      <c r="HR30" s="166"/>
      <c r="HS30" s="167"/>
      <c r="HT30" s="167"/>
      <c r="HU30" s="164"/>
      <c r="HV30" s="165"/>
      <c r="HW30" s="163"/>
      <c r="HX30" s="166"/>
      <c r="HY30" s="167"/>
      <c r="HZ30" s="167"/>
      <c r="IA30" s="164"/>
      <c r="IB30" s="165"/>
      <c r="IC30" s="163"/>
      <c r="ID30" s="166"/>
      <c r="IE30" s="167"/>
      <c r="IF30" s="167"/>
      <c r="IG30" s="164"/>
      <c r="IH30" s="165"/>
      <c r="II30" s="163"/>
      <c r="IJ30" s="166"/>
      <c r="IK30" s="167"/>
      <c r="IL30" s="167"/>
      <c r="IM30" s="164"/>
      <c r="IN30" s="165"/>
      <c r="IO30" s="163"/>
      <c r="IP30" s="166"/>
      <c r="IQ30" s="167"/>
      <c r="IR30" s="167"/>
      <c r="IS30" s="164"/>
      <c r="IT30" s="165"/>
      <c r="IU30" s="163"/>
      <c r="IV30" s="166"/>
    </row>
    <row r="31" spans="1:256" s="197" customFormat="1" ht="12.75">
      <c r="A31" s="196"/>
      <c r="B31" s="165" t="s">
        <v>333</v>
      </c>
      <c r="C31" s="163" t="s">
        <v>315</v>
      </c>
      <c r="D31" s="166">
        <v>1</v>
      </c>
      <c r="E31" s="167"/>
      <c r="F31" s="167">
        <f t="shared" si="0"/>
        <v>0</v>
      </c>
      <c r="G31" s="164"/>
      <c r="H31" s="165"/>
      <c r="I31" s="163"/>
      <c r="J31" s="166"/>
      <c r="K31" s="167"/>
      <c r="L31" s="167"/>
      <c r="M31" s="164"/>
      <c r="N31" s="165"/>
      <c r="O31" s="163"/>
      <c r="P31" s="166"/>
      <c r="Q31" s="167"/>
      <c r="R31" s="167"/>
      <c r="S31" s="164"/>
      <c r="T31" s="165"/>
      <c r="U31" s="163"/>
      <c r="V31" s="166"/>
      <c r="W31" s="167"/>
      <c r="X31" s="167"/>
      <c r="Y31" s="164"/>
      <c r="Z31" s="165"/>
      <c r="AA31" s="163"/>
      <c r="AB31" s="166"/>
      <c r="AC31" s="167"/>
      <c r="AD31" s="167"/>
      <c r="AE31" s="164"/>
      <c r="AF31" s="165"/>
      <c r="AG31" s="163"/>
      <c r="AH31" s="166"/>
      <c r="AI31" s="167"/>
      <c r="AJ31" s="167"/>
      <c r="AK31" s="164"/>
      <c r="AL31" s="165"/>
      <c r="AM31" s="163"/>
      <c r="AN31" s="166"/>
      <c r="AO31" s="167"/>
      <c r="AP31" s="167"/>
      <c r="AQ31" s="164"/>
      <c r="AR31" s="165"/>
      <c r="AS31" s="163"/>
      <c r="AT31" s="166"/>
      <c r="AU31" s="167"/>
      <c r="AV31" s="167"/>
      <c r="AW31" s="164"/>
      <c r="AX31" s="165"/>
      <c r="AY31" s="163"/>
      <c r="AZ31" s="166"/>
      <c r="BA31" s="167"/>
      <c r="BB31" s="167"/>
      <c r="BC31" s="164"/>
      <c r="BD31" s="165"/>
      <c r="BE31" s="163"/>
      <c r="BF31" s="166"/>
      <c r="BG31" s="167"/>
      <c r="BH31" s="167"/>
      <c r="BI31" s="164"/>
      <c r="BJ31" s="165"/>
      <c r="BK31" s="163"/>
      <c r="BL31" s="166"/>
      <c r="BM31" s="167"/>
      <c r="BN31" s="167"/>
      <c r="BO31" s="164"/>
      <c r="BP31" s="165"/>
      <c r="BQ31" s="163"/>
      <c r="BR31" s="166"/>
      <c r="BS31" s="167"/>
      <c r="BT31" s="167"/>
      <c r="BU31" s="164"/>
      <c r="BV31" s="165"/>
      <c r="BW31" s="163"/>
      <c r="BX31" s="166"/>
      <c r="BY31" s="167"/>
      <c r="BZ31" s="167"/>
      <c r="CA31" s="164"/>
      <c r="CB31" s="165"/>
      <c r="CC31" s="163"/>
      <c r="CD31" s="166"/>
      <c r="CE31" s="167"/>
      <c r="CF31" s="167"/>
      <c r="CG31" s="164"/>
      <c r="CH31" s="165"/>
      <c r="CI31" s="163"/>
      <c r="CJ31" s="166"/>
      <c r="CK31" s="167"/>
      <c r="CL31" s="167"/>
      <c r="CM31" s="164"/>
      <c r="CN31" s="165"/>
      <c r="CO31" s="163"/>
      <c r="CP31" s="166"/>
      <c r="CQ31" s="167"/>
      <c r="CR31" s="167"/>
      <c r="CS31" s="164"/>
      <c r="CT31" s="165"/>
      <c r="CU31" s="163"/>
      <c r="CV31" s="166"/>
      <c r="CW31" s="167"/>
      <c r="CX31" s="167"/>
      <c r="CY31" s="164"/>
      <c r="CZ31" s="165"/>
      <c r="DA31" s="163"/>
      <c r="DB31" s="166"/>
      <c r="DC31" s="167"/>
      <c r="DD31" s="167"/>
      <c r="DE31" s="164"/>
      <c r="DF31" s="165"/>
      <c r="DG31" s="163"/>
      <c r="DH31" s="166"/>
      <c r="DI31" s="167"/>
      <c r="DJ31" s="167"/>
      <c r="DK31" s="164"/>
      <c r="DL31" s="165"/>
      <c r="DM31" s="163"/>
      <c r="DN31" s="166"/>
      <c r="DO31" s="167"/>
      <c r="DP31" s="167"/>
      <c r="DQ31" s="164"/>
      <c r="DR31" s="165"/>
      <c r="DS31" s="163"/>
      <c r="DT31" s="166"/>
      <c r="DU31" s="167"/>
      <c r="DV31" s="167"/>
      <c r="DW31" s="164"/>
      <c r="DX31" s="165"/>
      <c r="DY31" s="163"/>
      <c r="DZ31" s="166"/>
      <c r="EA31" s="167"/>
      <c r="EB31" s="167"/>
      <c r="EC31" s="164"/>
      <c r="ED31" s="165"/>
      <c r="EE31" s="163"/>
      <c r="EF31" s="166"/>
      <c r="EG31" s="167"/>
      <c r="EH31" s="167"/>
      <c r="EI31" s="164"/>
      <c r="EJ31" s="165"/>
      <c r="EK31" s="163"/>
      <c r="EL31" s="166"/>
      <c r="EM31" s="167"/>
      <c r="EN31" s="167"/>
      <c r="EO31" s="164"/>
      <c r="EP31" s="165"/>
      <c r="EQ31" s="163"/>
      <c r="ER31" s="166"/>
      <c r="ES31" s="167"/>
      <c r="ET31" s="167"/>
      <c r="EU31" s="164"/>
      <c r="EV31" s="165"/>
      <c r="EW31" s="163"/>
      <c r="EX31" s="166"/>
      <c r="EY31" s="167"/>
      <c r="EZ31" s="167"/>
      <c r="FA31" s="164"/>
      <c r="FB31" s="165"/>
      <c r="FC31" s="163"/>
      <c r="FD31" s="166"/>
      <c r="FE31" s="167"/>
      <c r="FF31" s="167"/>
      <c r="FG31" s="164"/>
      <c r="FH31" s="165"/>
      <c r="FI31" s="163"/>
      <c r="FJ31" s="166"/>
      <c r="FK31" s="167"/>
      <c r="FL31" s="167"/>
      <c r="FM31" s="164"/>
      <c r="FN31" s="165"/>
      <c r="FO31" s="163"/>
      <c r="FP31" s="166"/>
      <c r="FQ31" s="167"/>
      <c r="FR31" s="167"/>
      <c r="FS31" s="164"/>
      <c r="FT31" s="165"/>
      <c r="FU31" s="163"/>
      <c r="FV31" s="166"/>
      <c r="FW31" s="167"/>
      <c r="FX31" s="167"/>
      <c r="FY31" s="164"/>
      <c r="FZ31" s="165"/>
      <c r="GA31" s="163"/>
      <c r="GB31" s="166"/>
      <c r="GC31" s="167"/>
      <c r="GD31" s="167"/>
      <c r="GE31" s="164"/>
      <c r="GF31" s="165"/>
      <c r="GG31" s="163"/>
      <c r="GH31" s="166"/>
      <c r="GI31" s="167"/>
      <c r="GJ31" s="167"/>
      <c r="GK31" s="164"/>
      <c r="GL31" s="165"/>
      <c r="GM31" s="163"/>
      <c r="GN31" s="166"/>
      <c r="GO31" s="167"/>
      <c r="GP31" s="167"/>
      <c r="GQ31" s="164"/>
      <c r="GR31" s="165"/>
      <c r="GS31" s="163"/>
      <c r="GT31" s="166"/>
      <c r="GU31" s="167"/>
      <c r="GV31" s="167"/>
      <c r="GW31" s="164"/>
      <c r="GX31" s="165"/>
      <c r="GY31" s="163"/>
      <c r="GZ31" s="166"/>
      <c r="HA31" s="167"/>
      <c r="HB31" s="167"/>
      <c r="HC31" s="164"/>
      <c r="HD31" s="165"/>
      <c r="HE31" s="163"/>
      <c r="HF31" s="166"/>
      <c r="HG31" s="167"/>
      <c r="HH31" s="167"/>
      <c r="HI31" s="164"/>
      <c r="HJ31" s="165"/>
      <c r="HK31" s="163"/>
      <c r="HL31" s="166"/>
      <c r="HM31" s="167"/>
      <c r="HN31" s="167"/>
      <c r="HO31" s="164"/>
      <c r="HP31" s="165"/>
      <c r="HQ31" s="163"/>
      <c r="HR31" s="166"/>
      <c r="HS31" s="167"/>
      <c r="HT31" s="167"/>
      <c r="HU31" s="164"/>
      <c r="HV31" s="165"/>
      <c r="HW31" s="163"/>
      <c r="HX31" s="166"/>
      <c r="HY31" s="167"/>
      <c r="HZ31" s="167"/>
      <c r="IA31" s="164"/>
      <c r="IB31" s="165"/>
      <c r="IC31" s="163"/>
      <c r="ID31" s="166"/>
      <c r="IE31" s="167"/>
      <c r="IF31" s="167"/>
      <c r="IG31" s="164"/>
      <c r="IH31" s="165"/>
      <c r="II31" s="163"/>
      <c r="IJ31" s="166"/>
      <c r="IK31" s="167"/>
      <c r="IL31" s="167"/>
      <c r="IM31" s="164"/>
      <c r="IN31" s="165"/>
      <c r="IO31" s="163"/>
      <c r="IP31" s="166"/>
      <c r="IQ31" s="167"/>
      <c r="IR31" s="167"/>
      <c r="IS31" s="164"/>
      <c r="IT31" s="165"/>
      <c r="IU31" s="163"/>
      <c r="IV31" s="166"/>
    </row>
    <row r="32" spans="1:256" s="198" customFormat="1" ht="12.75">
      <c r="A32" s="196" t="s">
        <v>334</v>
      </c>
      <c r="B32" s="165" t="s">
        <v>335</v>
      </c>
      <c r="C32" s="163" t="s">
        <v>315</v>
      </c>
      <c r="D32" s="166">
        <v>1</v>
      </c>
      <c r="E32" s="167"/>
      <c r="F32" s="167">
        <f t="shared" si="0"/>
        <v>0</v>
      </c>
      <c r="G32" s="164"/>
      <c r="H32" s="165"/>
      <c r="I32" s="163"/>
      <c r="J32" s="166"/>
      <c r="K32" s="167"/>
      <c r="L32" s="167"/>
      <c r="M32" s="164"/>
      <c r="N32" s="165"/>
      <c r="O32" s="163"/>
      <c r="P32" s="166"/>
      <c r="Q32" s="167"/>
      <c r="R32" s="167"/>
      <c r="S32" s="164"/>
      <c r="T32" s="165"/>
      <c r="U32" s="163"/>
      <c r="V32" s="166"/>
      <c r="W32" s="167"/>
      <c r="X32" s="167"/>
      <c r="Y32" s="164"/>
      <c r="Z32" s="165"/>
      <c r="AA32" s="163"/>
      <c r="AB32" s="166"/>
      <c r="AC32" s="167"/>
      <c r="AD32" s="167"/>
      <c r="AE32" s="164"/>
      <c r="AF32" s="165"/>
      <c r="AG32" s="163"/>
      <c r="AH32" s="166"/>
      <c r="AI32" s="167"/>
      <c r="AJ32" s="167"/>
      <c r="AK32" s="164"/>
      <c r="AL32" s="165"/>
      <c r="AM32" s="163"/>
      <c r="AN32" s="166"/>
      <c r="AO32" s="167"/>
      <c r="AP32" s="167"/>
      <c r="AQ32" s="164"/>
      <c r="AR32" s="165"/>
      <c r="AS32" s="163"/>
      <c r="AT32" s="166"/>
      <c r="AU32" s="167"/>
      <c r="AV32" s="167"/>
      <c r="AW32" s="164"/>
      <c r="AX32" s="165"/>
      <c r="AY32" s="163"/>
      <c r="AZ32" s="166"/>
      <c r="BA32" s="167"/>
      <c r="BB32" s="167"/>
      <c r="BC32" s="164"/>
      <c r="BD32" s="165"/>
      <c r="BE32" s="163"/>
      <c r="BF32" s="166"/>
      <c r="BG32" s="167"/>
      <c r="BH32" s="167"/>
      <c r="BI32" s="164"/>
      <c r="BJ32" s="165"/>
      <c r="BK32" s="163"/>
      <c r="BL32" s="166"/>
      <c r="BM32" s="167"/>
      <c r="BN32" s="167"/>
      <c r="BO32" s="164"/>
      <c r="BP32" s="165"/>
      <c r="BQ32" s="163"/>
      <c r="BR32" s="166"/>
      <c r="BS32" s="167"/>
      <c r="BT32" s="167"/>
      <c r="BU32" s="164"/>
      <c r="BV32" s="165"/>
      <c r="BW32" s="163"/>
      <c r="BX32" s="166"/>
      <c r="BY32" s="167"/>
      <c r="BZ32" s="167"/>
      <c r="CA32" s="164"/>
      <c r="CB32" s="165"/>
      <c r="CC32" s="163"/>
      <c r="CD32" s="166"/>
      <c r="CE32" s="167"/>
      <c r="CF32" s="167"/>
      <c r="CG32" s="164"/>
      <c r="CH32" s="165"/>
      <c r="CI32" s="163"/>
      <c r="CJ32" s="166"/>
      <c r="CK32" s="167"/>
      <c r="CL32" s="167"/>
      <c r="CM32" s="164"/>
      <c r="CN32" s="165"/>
      <c r="CO32" s="163"/>
      <c r="CP32" s="166"/>
      <c r="CQ32" s="167"/>
      <c r="CR32" s="167"/>
      <c r="CS32" s="164"/>
      <c r="CT32" s="165"/>
      <c r="CU32" s="163"/>
      <c r="CV32" s="166"/>
      <c r="CW32" s="167"/>
      <c r="CX32" s="167"/>
      <c r="CY32" s="164"/>
      <c r="CZ32" s="165"/>
      <c r="DA32" s="163"/>
      <c r="DB32" s="166"/>
      <c r="DC32" s="167"/>
      <c r="DD32" s="167"/>
      <c r="DE32" s="164"/>
      <c r="DF32" s="165"/>
      <c r="DG32" s="163"/>
      <c r="DH32" s="166"/>
      <c r="DI32" s="167"/>
      <c r="DJ32" s="167"/>
      <c r="DK32" s="164"/>
      <c r="DL32" s="165"/>
      <c r="DM32" s="163"/>
      <c r="DN32" s="166"/>
      <c r="DO32" s="167"/>
      <c r="DP32" s="167"/>
      <c r="DQ32" s="164"/>
      <c r="DR32" s="165"/>
      <c r="DS32" s="163"/>
      <c r="DT32" s="166"/>
      <c r="DU32" s="167"/>
      <c r="DV32" s="167"/>
      <c r="DW32" s="164"/>
      <c r="DX32" s="165"/>
      <c r="DY32" s="163"/>
      <c r="DZ32" s="166"/>
      <c r="EA32" s="167"/>
      <c r="EB32" s="167"/>
      <c r="EC32" s="164"/>
      <c r="ED32" s="165"/>
      <c r="EE32" s="163"/>
      <c r="EF32" s="166"/>
      <c r="EG32" s="167"/>
      <c r="EH32" s="167"/>
      <c r="EI32" s="164"/>
      <c r="EJ32" s="165"/>
      <c r="EK32" s="163"/>
      <c r="EL32" s="166"/>
      <c r="EM32" s="167"/>
      <c r="EN32" s="167"/>
      <c r="EO32" s="164"/>
      <c r="EP32" s="165"/>
      <c r="EQ32" s="163"/>
      <c r="ER32" s="166"/>
      <c r="ES32" s="167"/>
      <c r="ET32" s="167"/>
      <c r="EU32" s="164"/>
      <c r="EV32" s="165"/>
      <c r="EW32" s="163"/>
      <c r="EX32" s="166"/>
      <c r="EY32" s="167"/>
      <c r="EZ32" s="167"/>
      <c r="FA32" s="164"/>
      <c r="FB32" s="165"/>
      <c r="FC32" s="163"/>
      <c r="FD32" s="166"/>
      <c r="FE32" s="167"/>
      <c r="FF32" s="167"/>
      <c r="FG32" s="164"/>
      <c r="FH32" s="165"/>
      <c r="FI32" s="163"/>
      <c r="FJ32" s="166"/>
      <c r="FK32" s="167"/>
      <c r="FL32" s="167"/>
      <c r="FM32" s="164"/>
      <c r="FN32" s="165"/>
      <c r="FO32" s="163"/>
      <c r="FP32" s="166"/>
      <c r="FQ32" s="167"/>
      <c r="FR32" s="167"/>
      <c r="FS32" s="164"/>
      <c r="FT32" s="165"/>
      <c r="FU32" s="163"/>
      <c r="FV32" s="166"/>
      <c r="FW32" s="167"/>
      <c r="FX32" s="167"/>
      <c r="FY32" s="164"/>
      <c r="FZ32" s="165"/>
      <c r="GA32" s="163"/>
      <c r="GB32" s="166"/>
      <c r="GC32" s="167"/>
      <c r="GD32" s="167"/>
      <c r="GE32" s="164"/>
      <c r="GF32" s="165"/>
      <c r="GG32" s="163"/>
      <c r="GH32" s="166"/>
      <c r="GI32" s="167"/>
      <c r="GJ32" s="167"/>
      <c r="GK32" s="164"/>
      <c r="GL32" s="165"/>
      <c r="GM32" s="163"/>
      <c r="GN32" s="166"/>
      <c r="GO32" s="167"/>
      <c r="GP32" s="167"/>
      <c r="GQ32" s="164"/>
      <c r="GR32" s="165"/>
      <c r="GS32" s="163"/>
      <c r="GT32" s="166"/>
      <c r="GU32" s="167"/>
      <c r="GV32" s="167"/>
      <c r="GW32" s="164"/>
      <c r="GX32" s="165"/>
      <c r="GY32" s="163"/>
      <c r="GZ32" s="166"/>
      <c r="HA32" s="167"/>
      <c r="HB32" s="167"/>
      <c r="HC32" s="164"/>
      <c r="HD32" s="165"/>
      <c r="HE32" s="163"/>
      <c r="HF32" s="166"/>
      <c r="HG32" s="167"/>
      <c r="HH32" s="167"/>
      <c r="HI32" s="164"/>
      <c r="HJ32" s="165"/>
      <c r="HK32" s="163"/>
      <c r="HL32" s="166"/>
      <c r="HM32" s="167"/>
      <c r="HN32" s="167"/>
      <c r="HO32" s="164"/>
      <c r="HP32" s="165"/>
      <c r="HQ32" s="163"/>
      <c r="HR32" s="166"/>
      <c r="HS32" s="167"/>
      <c r="HT32" s="167"/>
      <c r="HU32" s="164"/>
      <c r="HV32" s="165"/>
      <c r="HW32" s="163"/>
      <c r="HX32" s="166"/>
      <c r="HY32" s="167"/>
      <c r="HZ32" s="167"/>
      <c r="IA32" s="164"/>
      <c r="IB32" s="165"/>
      <c r="IC32" s="163"/>
      <c r="ID32" s="166"/>
      <c r="IE32" s="167"/>
      <c r="IF32" s="167"/>
      <c r="IG32" s="164"/>
      <c r="IH32" s="165"/>
      <c r="II32" s="163"/>
      <c r="IJ32" s="166"/>
      <c r="IK32" s="167"/>
      <c r="IL32" s="167"/>
      <c r="IM32" s="164"/>
      <c r="IN32" s="165"/>
      <c r="IO32" s="163"/>
      <c r="IP32" s="166"/>
      <c r="IQ32" s="167"/>
      <c r="IR32" s="167"/>
      <c r="IS32" s="164"/>
      <c r="IT32" s="165"/>
      <c r="IU32" s="163"/>
      <c r="IV32" s="166"/>
    </row>
    <row r="33" spans="1:256" s="198" customFormat="1" ht="12.75">
      <c r="A33" s="164"/>
      <c r="B33" s="165" t="s">
        <v>336</v>
      </c>
      <c r="C33" s="163" t="s">
        <v>315</v>
      </c>
      <c r="D33" s="166">
        <v>1</v>
      </c>
      <c r="E33" s="167"/>
      <c r="F33" s="167">
        <f t="shared" si="0"/>
        <v>0</v>
      </c>
      <c r="G33" s="164"/>
      <c r="H33" s="165"/>
      <c r="I33" s="163"/>
      <c r="J33" s="166"/>
      <c r="K33" s="167"/>
      <c r="L33" s="167"/>
      <c r="M33" s="164"/>
      <c r="N33" s="165"/>
      <c r="O33" s="163"/>
      <c r="P33" s="166"/>
      <c r="Q33" s="167"/>
      <c r="R33" s="167"/>
      <c r="S33" s="164"/>
      <c r="T33" s="165"/>
      <c r="U33" s="163"/>
      <c r="V33" s="166"/>
      <c r="W33" s="167"/>
      <c r="X33" s="167"/>
      <c r="Y33" s="164"/>
      <c r="Z33" s="165"/>
      <c r="AA33" s="163"/>
      <c r="AB33" s="166"/>
      <c r="AC33" s="167"/>
      <c r="AD33" s="167"/>
      <c r="AE33" s="164"/>
      <c r="AF33" s="165"/>
      <c r="AG33" s="163"/>
      <c r="AH33" s="166"/>
      <c r="AI33" s="167"/>
      <c r="AJ33" s="167"/>
      <c r="AK33" s="164"/>
      <c r="AL33" s="165"/>
      <c r="AM33" s="163"/>
      <c r="AN33" s="166"/>
      <c r="AO33" s="167"/>
      <c r="AP33" s="167"/>
      <c r="AQ33" s="164"/>
      <c r="AR33" s="165"/>
      <c r="AS33" s="163"/>
      <c r="AT33" s="166"/>
      <c r="AU33" s="167"/>
      <c r="AV33" s="167"/>
      <c r="AW33" s="164"/>
      <c r="AX33" s="165"/>
      <c r="AY33" s="163"/>
      <c r="AZ33" s="166"/>
      <c r="BA33" s="167"/>
      <c r="BB33" s="167"/>
      <c r="BC33" s="164"/>
      <c r="BD33" s="165"/>
      <c r="BE33" s="163"/>
      <c r="BF33" s="166"/>
      <c r="BG33" s="167"/>
      <c r="BH33" s="167"/>
      <c r="BI33" s="164"/>
      <c r="BJ33" s="165"/>
      <c r="BK33" s="163"/>
      <c r="BL33" s="166"/>
      <c r="BM33" s="167"/>
      <c r="BN33" s="167"/>
      <c r="BO33" s="164"/>
      <c r="BP33" s="165"/>
      <c r="BQ33" s="163"/>
      <c r="BR33" s="166"/>
      <c r="BS33" s="167"/>
      <c r="BT33" s="167"/>
      <c r="BU33" s="164"/>
      <c r="BV33" s="165"/>
      <c r="BW33" s="163"/>
      <c r="BX33" s="166"/>
      <c r="BY33" s="167"/>
      <c r="BZ33" s="167"/>
      <c r="CA33" s="164"/>
      <c r="CB33" s="165"/>
      <c r="CC33" s="163"/>
      <c r="CD33" s="166"/>
      <c r="CE33" s="167"/>
      <c r="CF33" s="167"/>
      <c r="CG33" s="164"/>
      <c r="CH33" s="165"/>
      <c r="CI33" s="163"/>
      <c r="CJ33" s="166"/>
      <c r="CK33" s="167"/>
      <c r="CL33" s="167"/>
      <c r="CM33" s="164"/>
      <c r="CN33" s="165"/>
      <c r="CO33" s="163"/>
      <c r="CP33" s="166"/>
      <c r="CQ33" s="167"/>
      <c r="CR33" s="167"/>
      <c r="CS33" s="164"/>
      <c r="CT33" s="165"/>
      <c r="CU33" s="163"/>
      <c r="CV33" s="166"/>
      <c r="CW33" s="167"/>
      <c r="CX33" s="167"/>
      <c r="CY33" s="164"/>
      <c r="CZ33" s="165"/>
      <c r="DA33" s="163"/>
      <c r="DB33" s="166"/>
      <c r="DC33" s="167"/>
      <c r="DD33" s="167"/>
      <c r="DE33" s="164"/>
      <c r="DF33" s="165"/>
      <c r="DG33" s="163"/>
      <c r="DH33" s="166"/>
      <c r="DI33" s="167"/>
      <c r="DJ33" s="167"/>
      <c r="DK33" s="164"/>
      <c r="DL33" s="165"/>
      <c r="DM33" s="163"/>
      <c r="DN33" s="166"/>
      <c r="DO33" s="167"/>
      <c r="DP33" s="167"/>
      <c r="DQ33" s="164"/>
      <c r="DR33" s="165"/>
      <c r="DS33" s="163"/>
      <c r="DT33" s="166"/>
      <c r="DU33" s="167"/>
      <c r="DV33" s="167"/>
      <c r="DW33" s="164"/>
      <c r="DX33" s="165"/>
      <c r="DY33" s="163"/>
      <c r="DZ33" s="166"/>
      <c r="EA33" s="167"/>
      <c r="EB33" s="167"/>
      <c r="EC33" s="164"/>
      <c r="ED33" s="165"/>
      <c r="EE33" s="163"/>
      <c r="EF33" s="166"/>
      <c r="EG33" s="167"/>
      <c r="EH33" s="167"/>
      <c r="EI33" s="164"/>
      <c r="EJ33" s="165"/>
      <c r="EK33" s="163"/>
      <c r="EL33" s="166"/>
      <c r="EM33" s="167"/>
      <c r="EN33" s="167"/>
      <c r="EO33" s="164"/>
      <c r="EP33" s="165"/>
      <c r="EQ33" s="163"/>
      <c r="ER33" s="166"/>
      <c r="ES33" s="167"/>
      <c r="ET33" s="167"/>
      <c r="EU33" s="164"/>
      <c r="EV33" s="165"/>
      <c r="EW33" s="163"/>
      <c r="EX33" s="166"/>
      <c r="EY33" s="167"/>
      <c r="EZ33" s="167"/>
      <c r="FA33" s="164"/>
      <c r="FB33" s="165"/>
      <c r="FC33" s="163"/>
      <c r="FD33" s="166"/>
      <c r="FE33" s="167"/>
      <c r="FF33" s="167"/>
      <c r="FG33" s="164"/>
      <c r="FH33" s="165"/>
      <c r="FI33" s="163"/>
      <c r="FJ33" s="166"/>
      <c r="FK33" s="167"/>
      <c r="FL33" s="167"/>
      <c r="FM33" s="164"/>
      <c r="FN33" s="165"/>
      <c r="FO33" s="163"/>
      <c r="FP33" s="166"/>
      <c r="FQ33" s="167"/>
      <c r="FR33" s="167"/>
      <c r="FS33" s="164"/>
      <c r="FT33" s="165"/>
      <c r="FU33" s="163"/>
      <c r="FV33" s="166"/>
      <c r="FW33" s="167"/>
      <c r="FX33" s="167"/>
      <c r="FY33" s="164"/>
      <c r="FZ33" s="165"/>
      <c r="GA33" s="163"/>
      <c r="GB33" s="166"/>
      <c r="GC33" s="167"/>
      <c r="GD33" s="167"/>
      <c r="GE33" s="164"/>
      <c r="GF33" s="165"/>
      <c r="GG33" s="163"/>
      <c r="GH33" s="166"/>
      <c r="GI33" s="167"/>
      <c r="GJ33" s="167"/>
      <c r="GK33" s="164"/>
      <c r="GL33" s="165"/>
      <c r="GM33" s="163"/>
      <c r="GN33" s="166"/>
      <c r="GO33" s="167"/>
      <c r="GP33" s="167"/>
      <c r="GQ33" s="164"/>
      <c r="GR33" s="165"/>
      <c r="GS33" s="163"/>
      <c r="GT33" s="166"/>
      <c r="GU33" s="167"/>
      <c r="GV33" s="167"/>
      <c r="GW33" s="164"/>
      <c r="GX33" s="165"/>
      <c r="GY33" s="163"/>
      <c r="GZ33" s="166"/>
      <c r="HA33" s="167"/>
      <c r="HB33" s="167"/>
      <c r="HC33" s="164"/>
      <c r="HD33" s="165"/>
      <c r="HE33" s="163"/>
      <c r="HF33" s="166"/>
      <c r="HG33" s="167"/>
      <c r="HH33" s="167"/>
      <c r="HI33" s="164"/>
      <c r="HJ33" s="165"/>
      <c r="HK33" s="163"/>
      <c r="HL33" s="166"/>
      <c r="HM33" s="167"/>
      <c r="HN33" s="167"/>
      <c r="HO33" s="164"/>
      <c r="HP33" s="165"/>
      <c r="HQ33" s="163"/>
      <c r="HR33" s="166"/>
      <c r="HS33" s="167"/>
      <c r="HT33" s="167"/>
      <c r="HU33" s="164"/>
      <c r="HV33" s="165"/>
      <c r="HW33" s="163"/>
      <c r="HX33" s="166"/>
      <c r="HY33" s="167"/>
      <c r="HZ33" s="167"/>
      <c r="IA33" s="164"/>
      <c r="IB33" s="165"/>
      <c r="IC33" s="163"/>
      <c r="ID33" s="166"/>
      <c r="IE33" s="167"/>
      <c r="IF33" s="167"/>
      <c r="IG33" s="164"/>
      <c r="IH33" s="165"/>
      <c r="II33" s="163"/>
      <c r="IJ33" s="166"/>
      <c r="IK33" s="167"/>
      <c r="IL33" s="167"/>
      <c r="IM33" s="164"/>
      <c r="IN33" s="165"/>
      <c r="IO33" s="163"/>
      <c r="IP33" s="166"/>
      <c r="IQ33" s="167"/>
      <c r="IR33" s="167"/>
      <c r="IS33" s="164"/>
      <c r="IT33" s="165"/>
      <c r="IU33" s="163"/>
      <c r="IV33" s="166"/>
    </row>
    <row r="34" spans="1:256" s="198" customFormat="1" ht="12.75">
      <c r="A34" s="164"/>
      <c r="B34" s="165" t="s">
        <v>337</v>
      </c>
      <c r="C34" s="163" t="s">
        <v>315</v>
      </c>
      <c r="D34" s="166">
        <v>1</v>
      </c>
      <c r="E34" s="167"/>
      <c r="F34" s="167">
        <f t="shared" si="0"/>
        <v>0</v>
      </c>
      <c r="G34" s="164"/>
      <c r="H34" s="165"/>
      <c r="I34" s="163"/>
      <c r="J34" s="166"/>
      <c r="K34" s="167"/>
      <c r="L34" s="167"/>
      <c r="M34" s="164"/>
      <c r="N34" s="165"/>
      <c r="O34" s="163"/>
      <c r="P34" s="166"/>
      <c r="Q34" s="167"/>
      <c r="R34" s="167"/>
      <c r="S34" s="164"/>
      <c r="T34" s="165"/>
      <c r="U34" s="163"/>
      <c r="V34" s="166"/>
      <c r="W34" s="167"/>
      <c r="X34" s="167"/>
      <c r="Y34" s="164"/>
      <c r="Z34" s="165"/>
      <c r="AA34" s="163"/>
      <c r="AB34" s="166"/>
      <c r="AC34" s="167"/>
      <c r="AD34" s="167"/>
      <c r="AE34" s="164"/>
      <c r="AF34" s="165"/>
      <c r="AG34" s="163"/>
      <c r="AH34" s="166"/>
      <c r="AI34" s="167"/>
      <c r="AJ34" s="167"/>
      <c r="AK34" s="164"/>
      <c r="AL34" s="165"/>
      <c r="AM34" s="163"/>
      <c r="AN34" s="166"/>
      <c r="AO34" s="167"/>
      <c r="AP34" s="167"/>
      <c r="AQ34" s="164"/>
      <c r="AR34" s="165"/>
      <c r="AS34" s="163"/>
      <c r="AT34" s="166"/>
      <c r="AU34" s="167"/>
      <c r="AV34" s="167"/>
      <c r="AW34" s="164"/>
      <c r="AX34" s="165"/>
      <c r="AY34" s="163"/>
      <c r="AZ34" s="166"/>
      <c r="BA34" s="167"/>
      <c r="BB34" s="167"/>
      <c r="BC34" s="164"/>
      <c r="BD34" s="165"/>
      <c r="BE34" s="163"/>
      <c r="BF34" s="166"/>
      <c r="BG34" s="167"/>
      <c r="BH34" s="167"/>
      <c r="BI34" s="164"/>
      <c r="BJ34" s="165"/>
      <c r="BK34" s="163"/>
      <c r="BL34" s="166"/>
      <c r="BM34" s="167"/>
      <c r="BN34" s="167"/>
      <c r="BO34" s="164"/>
      <c r="BP34" s="165"/>
      <c r="BQ34" s="163"/>
      <c r="BR34" s="166"/>
      <c r="BS34" s="167"/>
      <c r="BT34" s="167"/>
      <c r="BU34" s="164"/>
      <c r="BV34" s="165"/>
      <c r="BW34" s="163"/>
      <c r="BX34" s="166"/>
      <c r="BY34" s="167"/>
      <c r="BZ34" s="167"/>
      <c r="CA34" s="164"/>
      <c r="CB34" s="165"/>
      <c r="CC34" s="163"/>
      <c r="CD34" s="166"/>
      <c r="CE34" s="167"/>
      <c r="CF34" s="167"/>
      <c r="CG34" s="164"/>
      <c r="CH34" s="165"/>
      <c r="CI34" s="163"/>
      <c r="CJ34" s="166"/>
      <c r="CK34" s="167"/>
      <c r="CL34" s="167"/>
      <c r="CM34" s="164"/>
      <c r="CN34" s="165"/>
      <c r="CO34" s="163"/>
      <c r="CP34" s="166"/>
      <c r="CQ34" s="167"/>
      <c r="CR34" s="167"/>
      <c r="CS34" s="164"/>
      <c r="CT34" s="165"/>
      <c r="CU34" s="163"/>
      <c r="CV34" s="166"/>
      <c r="CW34" s="167"/>
      <c r="CX34" s="167"/>
      <c r="CY34" s="164"/>
      <c r="CZ34" s="165"/>
      <c r="DA34" s="163"/>
      <c r="DB34" s="166"/>
      <c r="DC34" s="167"/>
      <c r="DD34" s="167"/>
      <c r="DE34" s="164"/>
      <c r="DF34" s="165"/>
      <c r="DG34" s="163"/>
      <c r="DH34" s="166"/>
      <c r="DI34" s="167"/>
      <c r="DJ34" s="167"/>
      <c r="DK34" s="164"/>
      <c r="DL34" s="165"/>
      <c r="DM34" s="163"/>
      <c r="DN34" s="166"/>
      <c r="DO34" s="167"/>
      <c r="DP34" s="167"/>
      <c r="DQ34" s="164"/>
      <c r="DR34" s="165"/>
      <c r="DS34" s="163"/>
      <c r="DT34" s="166"/>
      <c r="DU34" s="167"/>
      <c r="DV34" s="167"/>
      <c r="DW34" s="164"/>
      <c r="DX34" s="165"/>
      <c r="DY34" s="163"/>
      <c r="DZ34" s="166"/>
      <c r="EA34" s="167"/>
      <c r="EB34" s="167"/>
      <c r="EC34" s="164"/>
      <c r="ED34" s="165"/>
      <c r="EE34" s="163"/>
      <c r="EF34" s="166"/>
      <c r="EG34" s="167"/>
      <c r="EH34" s="167"/>
      <c r="EI34" s="164"/>
      <c r="EJ34" s="165"/>
      <c r="EK34" s="163"/>
      <c r="EL34" s="166"/>
      <c r="EM34" s="167"/>
      <c r="EN34" s="167"/>
      <c r="EO34" s="164"/>
      <c r="EP34" s="165"/>
      <c r="EQ34" s="163"/>
      <c r="ER34" s="166"/>
      <c r="ES34" s="167"/>
      <c r="ET34" s="167"/>
      <c r="EU34" s="164"/>
      <c r="EV34" s="165"/>
      <c r="EW34" s="163"/>
      <c r="EX34" s="166"/>
      <c r="EY34" s="167"/>
      <c r="EZ34" s="167"/>
      <c r="FA34" s="164"/>
      <c r="FB34" s="165"/>
      <c r="FC34" s="163"/>
      <c r="FD34" s="166"/>
      <c r="FE34" s="167"/>
      <c r="FF34" s="167"/>
      <c r="FG34" s="164"/>
      <c r="FH34" s="165"/>
      <c r="FI34" s="163"/>
      <c r="FJ34" s="166"/>
      <c r="FK34" s="167"/>
      <c r="FL34" s="167"/>
      <c r="FM34" s="164"/>
      <c r="FN34" s="165"/>
      <c r="FO34" s="163"/>
      <c r="FP34" s="166"/>
      <c r="FQ34" s="167"/>
      <c r="FR34" s="167"/>
      <c r="FS34" s="164"/>
      <c r="FT34" s="165"/>
      <c r="FU34" s="163"/>
      <c r="FV34" s="166"/>
      <c r="FW34" s="167"/>
      <c r="FX34" s="167"/>
      <c r="FY34" s="164"/>
      <c r="FZ34" s="165"/>
      <c r="GA34" s="163"/>
      <c r="GB34" s="166"/>
      <c r="GC34" s="167"/>
      <c r="GD34" s="167"/>
      <c r="GE34" s="164"/>
      <c r="GF34" s="165"/>
      <c r="GG34" s="163"/>
      <c r="GH34" s="166"/>
      <c r="GI34" s="167"/>
      <c r="GJ34" s="167"/>
      <c r="GK34" s="164"/>
      <c r="GL34" s="165"/>
      <c r="GM34" s="163"/>
      <c r="GN34" s="166"/>
      <c r="GO34" s="167"/>
      <c r="GP34" s="167"/>
      <c r="GQ34" s="164"/>
      <c r="GR34" s="165"/>
      <c r="GS34" s="163"/>
      <c r="GT34" s="166"/>
      <c r="GU34" s="167"/>
      <c r="GV34" s="167"/>
      <c r="GW34" s="164"/>
      <c r="GX34" s="165"/>
      <c r="GY34" s="163"/>
      <c r="GZ34" s="166"/>
      <c r="HA34" s="167"/>
      <c r="HB34" s="167"/>
      <c r="HC34" s="164"/>
      <c r="HD34" s="165"/>
      <c r="HE34" s="163"/>
      <c r="HF34" s="166"/>
      <c r="HG34" s="167"/>
      <c r="HH34" s="167"/>
      <c r="HI34" s="164"/>
      <c r="HJ34" s="165"/>
      <c r="HK34" s="163"/>
      <c r="HL34" s="166"/>
      <c r="HM34" s="167"/>
      <c r="HN34" s="167"/>
      <c r="HO34" s="164"/>
      <c r="HP34" s="165"/>
      <c r="HQ34" s="163"/>
      <c r="HR34" s="166"/>
      <c r="HS34" s="167"/>
      <c r="HT34" s="167"/>
      <c r="HU34" s="164"/>
      <c r="HV34" s="165"/>
      <c r="HW34" s="163"/>
      <c r="HX34" s="166"/>
      <c r="HY34" s="167"/>
      <c r="HZ34" s="167"/>
      <c r="IA34" s="164"/>
      <c r="IB34" s="165"/>
      <c r="IC34" s="163"/>
      <c r="ID34" s="166"/>
      <c r="IE34" s="167"/>
      <c r="IF34" s="167"/>
      <c r="IG34" s="164"/>
      <c r="IH34" s="165"/>
      <c r="II34" s="163"/>
      <c r="IJ34" s="166"/>
      <c r="IK34" s="167"/>
      <c r="IL34" s="167"/>
      <c r="IM34" s="164"/>
      <c r="IN34" s="165"/>
      <c r="IO34" s="163"/>
      <c r="IP34" s="166"/>
      <c r="IQ34" s="167"/>
      <c r="IR34" s="167"/>
      <c r="IS34" s="164"/>
      <c r="IT34" s="165"/>
      <c r="IU34" s="163"/>
      <c r="IV34" s="166"/>
    </row>
    <row r="35" spans="1:256" s="198" customFormat="1" ht="12.75">
      <c r="A35" s="164"/>
      <c r="B35" s="165" t="s">
        <v>338</v>
      </c>
      <c r="C35" s="163" t="s">
        <v>315</v>
      </c>
      <c r="D35" s="166">
        <v>1</v>
      </c>
      <c r="E35" s="167"/>
      <c r="F35" s="167">
        <f t="shared" si="0"/>
        <v>0</v>
      </c>
      <c r="G35" s="164"/>
      <c r="H35" s="165"/>
      <c r="I35" s="163"/>
      <c r="J35" s="166"/>
      <c r="K35" s="167"/>
      <c r="L35" s="167"/>
      <c r="M35" s="164"/>
      <c r="N35" s="165"/>
      <c r="O35" s="163"/>
      <c r="P35" s="166"/>
      <c r="Q35" s="167"/>
      <c r="R35" s="167"/>
      <c r="S35" s="164"/>
      <c r="T35" s="165"/>
      <c r="U35" s="163"/>
      <c r="V35" s="166"/>
      <c r="W35" s="167"/>
      <c r="X35" s="167"/>
      <c r="Y35" s="164"/>
      <c r="Z35" s="165"/>
      <c r="AA35" s="163"/>
      <c r="AB35" s="166"/>
      <c r="AC35" s="167"/>
      <c r="AD35" s="167"/>
      <c r="AE35" s="164"/>
      <c r="AF35" s="165"/>
      <c r="AG35" s="163"/>
      <c r="AH35" s="166"/>
      <c r="AI35" s="167"/>
      <c r="AJ35" s="167"/>
      <c r="AK35" s="164"/>
      <c r="AL35" s="165"/>
      <c r="AM35" s="163"/>
      <c r="AN35" s="166"/>
      <c r="AO35" s="167"/>
      <c r="AP35" s="167"/>
      <c r="AQ35" s="164"/>
      <c r="AR35" s="165"/>
      <c r="AS35" s="163"/>
      <c r="AT35" s="166"/>
      <c r="AU35" s="167"/>
      <c r="AV35" s="167"/>
      <c r="AW35" s="164"/>
      <c r="AX35" s="165"/>
      <c r="AY35" s="163"/>
      <c r="AZ35" s="166"/>
      <c r="BA35" s="167"/>
      <c r="BB35" s="167"/>
      <c r="BC35" s="164"/>
      <c r="BD35" s="165"/>
      <c r="BE35" s="163"/>
      <c r="BF35" s="166"/>
      <c r="BG35" s="167"/>
      <c r="BH35" s="167"/>
      <c r="BI35" s="164"/>
      <c r="BJ35" s="165"/>
      <c r="BK35" s="163"/>
      <c r="BL35" s="166"/>
      <c r="BM35" s="167"/>
      <c r="BN35" s="167"/>
      <c r="BO35" s="164"/>
      <c r="BP35" s="165"/>
      <c r="BQ35" s="163"/>
      <c r="BR35" s="166"/>
      <c r="BS35" s="167"/>
      <c r="BT35" s="167"/>
      <c r="BU35" s="164"/>
      <c r="BV35" s="165"/>
      <c r="BW35" s="163"/>
      <c r="BX35" s="166"/>
      <c r="BY35" s="167"/>
      <c r="BZ35" s="167"/>
      <c r="CA35" s="164"/>
      <c r="CB35" s="165"/>
      <c r="CC35" s="163"/>
      <c r="CD35" s="166"/>
      <c r="CE35" s="167"/>
      <c r="CF35" s="167"/>
      <c r="CG35" s="164"/>
      <c r="CH35" s="165"/>
      <c r="CI35" s="163"/>
      <c r="CJ35" s="166"/>
      <c r="CK35" s="167"/>
      <c r="CL35" s="167"/>
      <c r="CM35" s="164"/>
      <c r="CN35" s="165"/>
      <c r="CO35" s="163"/>
      <c r="CP35" s="166"/>
      <c r="CQ35" s="167"/>
      <c r="CR35" s="167"/>
      <c r="CS35" s="164"/>
      <c r="CT35" s="165"/>
      <c r="CU35" s="163"/>
      <c r="CV35" s="166"/>
      <c r="CW35" s="167"/>
      <c r="CX35" s="167"/>
      <c r="CY35" s="164"/>
      <c r="CZ35" s="165"/>
      <c r="DA35" s="163"/>
      <c r="DB35" s="166"/>
      <c r="DC35" s="167"/>
      <c r="DD35" s="167"/>
      <c r="DE35" s="164"/>
      <c r="DF35" s="165"/>
      <c r="DG35" s="163"/>
      <c r="DH35" s="166"/>
      <c r="DI35" s="167"/>
      <c r="DJ35" s="167"/>
      <c r="DK35" s="164"/>
      <c r="DL35" s="165"/>
      <c r="DM35" s="163"/>
      <c r="DN35" s="166"/>
      <c r="DO35" s="167"/>
      <c r="DP35" s="167"/>
      <c r="DQ35" s="164"/>
      <c r="DR35" s="165"/>
      <c r="DS35" s="163"/>
      <c r="DT35" s="166"/>
      <c r="DU35" s="167"/>
      <c r="DV35" s="167"/>
      <c r="DW35" s="164"/>
      <c r="DX35" s="165"/>
      <c r="DY35" s="163"/>
      <c r="DZ35" s="166"/>
      <c r="EA35" s="167"/>
      <c r="EB35" s="167"/>
      <c r="EC35" s="164"/>
      <c r="ED35" s="165"/>
      <c r="EE35" s="163"/>
      <c r="EF35" s="166"/>
      <c r="EG35" s="167"/>
      <c r="EH35" s="167"/>
      <c r="EI35" s="164"/>
      <c r="EJ35" s="165"/>
      <c r="EK35" s="163"/>
      <c r="EL35" s="166"/>
      <c r="EM35" s="167"/>
      <c r="EN35" s="167"/>
      <c r="EO35" s="164"/>
      <c r="EP35" s="165"/>
      <c r="EQ35" s="163"/>
      <c r="ER35" s="166"/>
      <c r="ES35" s="167"/>
      <c r="ET35" s="167"/>
      <c r="EU35" s="164"/>
      <c r="EV35" s="165"/>
      <c r="EW35" s="163"/>
      <c r="EX35" s="166"/>
      <c r="EY35" s="167"/>
      <c r="EZ35" s="167"/>
      <c r="FA35" s="164"/>
      <c r="FB35" s="165"/>
      <c r="FC35" s="163"/>
      <c r="FD35" s="166"/>
      <c r="FE35" s="167"/>
      <c r="FF35" s="167"/>
      <c r="FG35" s="164"/>
      <c r="FH35" s="165"/>
      <c r="FI35" s="163"/>
      <c r="FJ35" s="166"/>
      <c r="FK35" s="167"/>
      <c r="FL35" s="167"/>
      <c r="FM35" s="164"/>
      <c r="FN35" s="165"/>
      <c r="FO35" s="163"/>
      <c r="FP35" s="166"/>
      <c r="FQ35" s="167"/>
      <c r="FR35" s="167"/>
      <c r="FS35" s="164"/>
      <c r="FT35" s="165"/>
      <c r="FU35" s="163"/>
      <c r="FV35" s="166"/>
      <c r="FW35" s="167"/>
      <c r="FX35" s="167"/>
      <c r="FY35" s="164"/>
      <c r="FZ35" s="165"/>
      <c r="GA35" s="163"/>
      <c r="GB35" s="166"/>
      <c r="GC35" s="167"/>
      <c r="GD35" s="167"/>
      <c r="GE35" s="164"/>
      <c r="GF35" s="165"/>
      <c r="GG35" s="163"/>
      <c r="GH35" s="166"/>
      <c r="GI35" s="167"/>
      <c r="GJ35" s="167"/>
      <c r="GK35" s="164"/>
      <c r="GL35" s="165"/>
      <c r="GM35" s="163"/>
      <c r="GN35" s="166"/>
      <c r="GO35" s="167"/>
      <c r="GP35" s="167"/>
      <c r="GQ35" s="164"/>
      <c r="GR35" s="165"/>
      <c r="GS35" s="163"/>
      <c r="GT35" s="166"/>
      <c r="GU35" s="167"/>
      <c r="GV35" s="167"/>
      <c r="GW35" s="164"/>
      <c r="GX35" s="165"/>
      <c r="GY35" s="163"/>
      <c r="GZ35" s="166"/>
      <c r="HA35" s="167"/>
      <c r="HB35" s="167"/>
      <c r="HC35" s="164"/>
      <c r="HD35" s="165"/>
      <c r="HE35" s="163"/>
      <c r="HF35" s="166"/>
      <c r="HG35" s="167"/>
      <c r="HH35" s="167"/>
      <c r="HI35" s="164"/>
      <c r="HJ35" s="165"/>
      <c r="HK35" s="163"/>
      <c r="HL35" s="166"/>
      <c r="HM35" s="167"/>
      <c r="HN35" s="167"/>
      <c r="HO35" s="164"/>
      <c r="HP35" s="165"/>
      <c r="HQ35" s="163"/>
      <c r="HR35" s="166"/>
      <c r="HS35" s="167"/>
      <c r="HT35" s="167"/>
      <c r="HU35" s="164"/>
      <c r="HV35" s="165"/>
      <c r="HW35" s="163"/>
      <c r="HX35" s="166"/>
      <c r="HY35" s="167"/>
      <c r="HZ35" s="167"/>
      <c r="IA35" s="164"/>
      <c r="IB35" s="165"/>
      <c r="IC35" s="163"/>
      <c r="ID35" s="166"/>
      <c r="IE35" s="167"/>
      <c r="IF35" s="167"/>
      <c r="IG35" s="164"/>
      <c r="IH35" s="165"/>
      <c r="II35" s="163"/>
      <c r="IJ35" s="166"/>
      <c r="IK35" s="167"/>
      <c r="IL35" s="167"/>
      <c r="IM35" s="164"/>
      <c r="IN35" s="165"/>
      <c r="IO35" s="163"/>
      <c r="IP35" s="166"/>
      <c r="IQ35" s="167"/>
      <c r="IR35" s="167"/>
      <c r="IS35" s="164"/>
      <c r="IT35" s="165"/>
      <c r="IU35" s="163"/>
      <c r="IV35" s="166"/>
    </row>
    <row r="36" spans="1:256" s="198" customFormat="1" ht="22.5">
      <c r="A36" s="164"/>
      <c r="B36" s="165" t="s">
        <v>339</v>
      </c>
      <c r="C36" s="163" t="s">
        <v>710</v>
      </c>
      <c r="D36" s="166">
        <v>1</v>
      </c>
      <c r="E36" s="167"/>
      <c r="F36" s="167">
        <f t="shared" si="0"/>
        <v>0</v>
      </c>
      <c r="G36" s="164"/>
      <c r="H36" s="165"/>
      <c r="I36" s="163"/>
      <c r="J36" s="166"/>
      <c r="K36" s="167"/>
      <c r="L36" s="167"/>
      <c r="M36" s="164"/>
      <c r="N36" s="165"/>
      <c r="O36" s="163"/>
      <c r="P36" s="166"/>
      <c r="Q36" s="167"/>
      <c r="R36" s="167"/>
      <c r="S36" s="164"/>
      <c r="T36" s="165"/>
      <c r="U36" s="163"/>
      <c r="V36" s="166"/>
      <c r="W36" s="167"/>
      <c r="X36" s="167"/>
      <c r="Y36" s="164"/>
      <c r="Z36" s="165"/>
      <c r="AA36" s="163"/>
      <c r="AB36" s="166"/>
      <c r="AC36" s="167"/>
      <c r="AD36" s="167"/>
      <c r="AE36" s="164"/>
      <c r="AF36" s="165"/>
      <c r="AG36" s="163"/>
      <c r="AH36" s="166"/>
      <c r="AI36" s="167"/>
      <c r="AJ36" s="167"/>
      <c r="AK36" s="164"/>
      <c r="AL36" s="165"/>
      <c r="AM36" s="163"/>
      <c r="AN36" s="166"/>
      <c r="AO36" s="167"/>
      <c r="AP36" s="167"/>
      <c r="AQ36" s="164"/>
      <c r="AR36" s="165"/>
      <c r="AS36" s="163"/>
      <c r="AT36" s="166"/>
      <c r="AU36" s="167"/>
      <c r="AV36" s="167"/>
      <c r="AW36" s="164"/>
      <c r="AX36" s="165"/>
      <c r="AY36" s="163"/>
      <c r="AZ36" s="166"/>
      <c r="BA36" s="167"/>
      <c r="BB36" s="167"/>
      <c r="BC36" s="164"/>
      <c r="BD36" s="165"/>
      <c r="BE36" s="163"/>
      <c r="BF36" s="166"/>
      <c r="BG36" s="167"/>
      <c r="BH36" s="167"/>
      <c r="BI36" s="164"/>
      <c r="BJ36" s="165"/>
      <c r="BK36" s="163"/>
      <c r="BL36" s="166"/>
      <c r="BM36" s="167"/>
      <c r="BN36" s="167"/>
      <c r="BO36" s="164"/>
      <c r="BP36" s="165"/>
      <c r="BQ36" s="163"/>
      <c r="BR36" s="166"/>
      <c r="BS36" s="167"/>
      <c r="BT36" s="167"/>
      <c r="BU36" s="164"/>
      <c r="BV36" s="165"/>
      <c r="BW36" s="163"/>
      <c r="BX36" s="166"/>
      <c r="BY36" s="167"/>
      <c r="BZ36" s="167"/>
      <c r="CA36" s="164"/>
      <c r="CB36" s="165"/>
      <c r="CC36" s="163"/>
      <c r="CD36" s="166"/>
      <c r="CE36" s="167"/>
      <c r="CF36" s="167"/>
      <c r="CG36" s="164"/>
      <c r="CH36" s="165"/>
      <c r="CI36" s="163"/>
      <c r="CJ36" s="166"/>
      <c r="CK36" s="167"/>
      <c r="CL36" s="167"/>
      <c r="CM36" s="164"/>
      <c r="CN36" s="165"/>
      <c r="CO36" s="163"/>
      <c r="CP36" s="166"/>
      <c r="CQ36" s="167"/>
      <c r="CR36" s="167"/>
      <c r="CS36" s="164"/>
      <c r="CT36" s="165"/>
      <c r="CU36" s="163"/>
      <c r="CV36" s="166"/>
      <c r="CW36" s="167"/>
      <c r="CX36" s="167"/>
      <c r="CY36" s="164"/>
      <c r="CZ36" s="165"/>
      <c r="DA36" s="163"/>
      <c r="DB36" s="166"/>
      <c r="DC36" s="167"/>
      <c r="DD36" s="167"/>
      <c r="DE36" s="164"/>
      <c r="DF36" s="165"/>
      <c r="DG36" s="163"/>
      <c r="DH36" s="166"/>
      <c r="DI36" s="167"/>
      <c r="DJ36" s="167"/>
      <c r="DK36" s="164"/>
      <c r="DL36" s="165"/>
      <c r="DM36" s="163"/>
      <c r="DN36" s="166"/>
      <c r="DO36" s="167"/>
      <c r="DP36" s="167"/>
      <c r="DQ36" s="164"/>
      <c r="DR36" s="165"/>
      <c r="DS36" s="163"/>
      <c r="DT36" s="166"/>
      <c r="DU36" s="167"/>
      <c r="DV36" s="167"/>
      <c r="DW36" s="164"/>
      <c r="DX36" s="165"/>
      <c r="DY36" s="163"/>
      <c r="DZ36" s="166"/>
      <c r="EA36" s="167"/>
      <c r="EB36" s="167"/>
      <c r="EC36" s="164"/>
      <c r="ED36" s="165"/>
      <c r="EE36" s="163"/>
      <c r="EF36" s="166"/>
      <c r="EG36" s="167"/>
      <c r="EH36" s="167"/>
      <c r="EI36" s="164"/>
      <c r="EJ36" s="165"/>
      <c r="EK36" s="163"/>
      <c r="EL36" s="166"/>
      <c r="EM36" s="167"/>
      <c r="EN36" s="167"/>
      <c r="EO36" s="164"/>
      <c r="EP36" s="165"/>
      <c r="EQ36" s="163"/>
      <c r="ER36" s="166"/>
      <c r="ES36" s="167"/>
      <c r="ET36" s="167"/>
      <c r="EU36" s="164"/>
      <c r="EV36" s="165"/>
      <c r="EW36" s="163"/>
      <c r="EX36" s="166"/>
      <c r="EY36" s="167"/>
      <c r="EZ36" s="167"/>
      <c r="FA36" s="164"/>
      <c r="FB36" s="165"/>
      <c r="FC36" s="163"/>
      <c r="FD36" s="166"/>
      <c r="FE36" s="167"/>
      <c r="FF36" s="167"/>
      <c r="FG36" s="164"/>
      <c r="FH36" s="165"/>
      <c r="FI36" s="163"/>
      <c r="FJ36" s="166"/>
      <c r="FK36" s="167"/>
      <c r="FL36" s="167"/>
      <c r="FM36" s="164"/>
      <c r="FN36" s="165"/>
      <c r="FO36" s="163"/>
      <c r="FP36" s="166"/>
      <c r="FQ36" s="167"/>
      <c r="FR36" s="167"/>
      <c r="FS36" s="164"/>
      <c r="FT36" s="165"/>
      <c r="FU36" s="163"/>
      <c r="FV36" s="166"/>
      <c r="FW36" s="167"/>
      <c r="FX36" s="167"/>
      <c r="FY36" s="164"/>
      <c r="FZ36" s="165"/>
      <c r="GA36" s="163"/>
      <c r="GB36" s="166"/>
      <c r="GC36" s="167"/>
      <c r="GD36" s="167"/>
      <c r="GE36" s="164"/>
      <c r="GF36" s="165"/>
      <c r="GG36" s="163"/>
      <c r="GH36" s="166"/>
      <c r="GI36" s="167"/>
      <c r="GJ36" s="167"/>
      <c r="GK36" s="164"/>
      <c r="GL36" s="165"/>
      <c r="GM36" s="163"/>
      <c r="GN36" s="166"/>
      <c r="GO36" s="167"/>
      <c r="GP36" s="167"/>
      <c r="GQ36" s="164"/>
      <c r="GR36" s="165"/>
      <c r="GS36" s="163"/>
      <c r="GT36" s="166"/>
      <c r="GU36" s="167"/>
      <c r="GV36" s="167"/>
      <c r="GW36" s="164"/>
      <c r="GX36" s="165"/>
      <c r="GY36" s="163"/>
      <c r="GZ36" s="166"/>
      <c r="HA36" s="167"/>
      <c r="HB36" s="167"/>
      <c r="HC36" s="164"/>
      <c r="HD36" s="165"/>
      <c r="HE36" s="163"/>
      <c r="HF36" s="166"/>
      <c r="HG36" s="167"/>
      <c r="HH36" s="167"/>
      <c r="HI36" s="164"/>
      <c r="HJ36" s="165"/>
      <c r="HK36" s="163"/>
      <c r="HL36" s="166"/>
      <c r="HM36" s="167"/>
      <c r="HN36" s="167"/>
      <c r="HO36" s="164"/>
      <c r="HP36" s="165"/>
      <c r="HQ36" s="163"/>
      <c r="HR36" s="166"/>
      <c r="HS36" s="167"/>
      <c r="HT36" s="167"/>
      <c r="HU36" s="164"/>
      <c r="HV36" s="165"/>
      <c r="HW36" s="163"/>
      <c r="HX36" s="166"/>
      <c r="HY36" s="167"/>
      <c r="HZ36" s="167"/>
      <c r="IA36" s="164"/>
      <c r="IB36" s="165"/>
      <c r="IC36" s="163"/>
      <c r="ID36" s="166"/>
      <c r="IE36" s="167"/>
      <c r="IF36" s="167"/>
      <c r="IG36" s="164"/>
      <c r="IH36" s="165"/>
      <c r="II36" s="163"/>
      <c r="IJ36" s="166"/>
      <c r="IK36" s="167"/>
      <c r="IL36" s="167"/>
      <c r="IM36" s="164"/>
      <c r="IN36" s="165"/>
      <c r="IO36" s="163"/>
      <c r="IP36" s="166"/>
      <c r="IQ36" s="167"/>
      <c r="IR36" s="167"/>
      <c r="IS36" s="164"/>
      <c r="IT36" s="165"/>
      <c r="IU36" s="163"/>
      <c r="IV36" s="166"/>
    </row>
    <row r="37" spans="1:256" s="198" customFormat="1" ht="12.75">
      <c r="A37" s="164"/>
      <c r="B37" s="165" t="s">
        <v>347</v>
      </c>
      <c r="C37" s="163" t="s">
        <v>315</v>
      </c>
      <c r="D37" s="166">
        <v>2</v>
      </c>
      <c r="E37" s="167"/>
      <c r="F37" s="167">
        <f t="shared" si="0"/>
        <v>0</v>
      </c>
      <c r="G37" s="164"/>
      <c r="H37" s="165"/>
      <c r="I37" s="163"/>
      <c r="J37" s="166"/>
      <c r="K37" s="167"/>
      <c r="L37" s="167"/>
      <c r="M37" s="164"/>
      <c r="N37" s="165"/>
      <c r="O37" s="163"/>
      <c r="P37" s="166"/>
      <c r="Q37" s="167"/>
      <c r="R37" s="167"/>
      <c r="S37" s="164"/>
      <c r="T37" s="165"/>
      <c r="U37" s="163"/>
      <c r="V37" s="166"/>
      <c r="W37" s="167"/>
      <c r="X37" s="167"/>
      <c r="Y37" s="164"/>
      <c r="Z37" s="165"/>
      <c r="AA37" s="163"/>
      <c r="AB37" s="166"/>
      <c r="AC37" s="167"/>
      <c r="AD37" s="167"/>
      <c r="AE37" s="164"/>
      <c r="AF37" s="165"/>
      <c r="AG37" s="163"/>
      <c r="AH37" s="166"/>
      <c r="AI37" s="167"/>
      <c r="AJ37" s="167"/>
      <c r="AK37" s="164"/>
      <c r="AL37" s="165"/>
      <c r="AM37" s="163"/>
      <c r="AN37" s="166"/>
      <c r="AO37" s="167"/>
      <c r="AP37" s="167"/>
      <c r="AQ37" s="164"/>
      <c r="AR37" s="165"/>
      <c r="AS37" s="163"/>
      <c r="AT37" s="166"/>
      <c r="AU37" s="167"/>
      <c r="AV37" s="167"/>
      <c r="AW37" s="164"/>
      <c r="AX37" s="165"/>
      <c r="AY37" s="163"/>
      <c r="AZ37" s="166"/>
      <c r="BA37" s="167"/>
      <c r="BB37" s="167"/>
      <c r="BC37" s="164"/>
      <c r="BD37" s="165"/>
      <c r="BE37" s="163"/>
      <c r="BF37" s="166"/>
      <c r="BG37" s="167"/>
      <c r="BH37" s="167"/>
      <c r="BI37" s="164"/>
      <c r="BJ37" s="165"/>
      <c r="BK37" s="163"/>
      <c r="BL37" s="166"/>
      <c r="BM37" s="167"/>
      <c r="BN37" s="167"/>
      <c r="BO37" s="164"/>
      <c r="BP37" s="165"/>
      <c r="BQ37" s="163"/>
      <c r="BR37" s="166"/>
      <c r="BS37" s="167"/>
      <c r="BT37" s="167"/>
      <c r="BU37" s="164"/>
      <c r="BV37" s="165"/>
      <c r="BW37" s="163"/>
      <c r="BX37" s="166"/>
      <c r="BY37" s="167"/>
      <c r="BZ37" s="167"/>
      <c r="CA37" s="164"/>
      <c r="CB37" s="165"/>
      <c r="CC37" s="163"/>
      <c r="CD37" s="166"/>
      <c r="CE37" s="167"/>
      <c r="CF37" s="167"/>
      <c r="CG37" s="164"/>
      <c r="CH37" s="165"/>
      <c r="CI37" s="163"/>
      <c r="CJ37" s="166"/>
      <c r="CK37" s="167"/>
      <c r="CL37" s="167"/>
      <c r="CM37" s="164"/>
      <c r="CN37" s="165"/>
      <c r="CO37" s="163"/>
      <c r="CP37" s="166"/>
      <c r="CQ37" s="167"/>
      <c r="CR37" s="167"/>
      <c r="CS37" s="164"/>
      <c r="CT37" s="165"/>
      <c r="CU37" s="163"/>
      <c r="CV37" s="166"/>
      <c r="CW37" s="167"/>
      <c r="CX37" s="167"/>
      <c r="CY37" s="164"/>
      <c r="CZ37" s="165"/>
      <c r="DA37" s="163"/>
      <c r="DB37" s="166"/>
      <c r="DC37" s="167"/>
      <c r="DD37" s="167"/>
      <c r="DE37" s="164"/>
      <c r="DF37" s="165"/>
      <c r="DG37" s="163"/>
      <c r="DH37" s="166"/>
      <c r="DI37" s="167"/>
      <c r="DJ37" s="167"/>
      <c r="DK37" s="164"/>
      <c r="DL37" s="165"/>
      <c r="DM37" s="163"/>
      <c r="DN37" s="166"/>
      <c r="DO37" s="167"/>
      <c r="DP37" s="167"/>
      <c r="DQ37" s="164"/>
      <c r="DR37" s="165"/>
      <c r="DS37" s="163"/>
      <c r="DT37" s="166"/>
      <c r="DU37" s="167"/>
      <c r="DV37" s="167"/>
      <c r="DW37" s="164"/>
      <c r="DX37" s="165"/>
      <c r="DY37" s="163"/>
      <c r="DZ37" s="166"/>
      <c r="EA37" s="167"/>
      <c r="EB37" s="167"/>
      <c r="EC37" s="164"/>
      <c r="ED37" s="165"/>
      <c r="EE37" s="163"/>
      <c r="EF37" s="166"/>
      <c r="EG37" s="167"/>
      <c r="EH37" s="167"/>
      <c r="EI37" s="164"/>
      <c r="EJ37" s="165"/>
      <c r="EK37" s="163"/>
      <c r="EL37" s="166"/>
      <c r="EM37" s="167"/>
      <c r="EN37" s="167"/>
      <c r="EO37" s="164"/>
      <c r="EP37" s="165"/>
      <c r="EQ37" s="163"/>
      <c r="ER37" s="166"/>
      <c r="ES37" s="167"/>
      <c r="ET37" s="167"/>
      <c r="EU37" s="164"/>
      <c r="EV37" s="165"/>
      <c r="EW37" s="163"/>
      <c r="EX37" s="166"/>
      <c r="EY37" s="167"/>
      <c r="EZ37" s="167"/>
      <c r="FA37" s="164"/>
      <c r="FB37" s="165"/>
      <c r="FC37" s="163"/>
      <c r="FD37" s="166"/>
      <c r="FE37" s="167"/>
      <c r="FF37" s="167"/>
      <c r="FG37" s="164"/>
      <c r="FH37" s="165"/>
      <c r="FI37" s="163"/>
      <c r="FJ37" s="166"/>
      <c r="FK37" s="167"/>
      <c r="FL37" s="167"/>
      <c r="FM37" s="164"/>
      <c r="FN37" s="165"/>
      <c r="FO37" s="163"/>
      <c r="FP37" s="166"/>
      <c r="FQ37" s="167"/>
      <c r="FR37" s="167"/>
      <c r="FS37" s="164"/>
      <c r="FT37" s="165"/>
      <c r="FU37" s="163"/>
      <c r="FV37" s="166"/>
      <c r="FW37" s="167"/>
      <c r="FX37" s="167"/>
      <c r="FY37" s="164"/>
      <c r="FZ37" s="165"/>
      <c r="GA37" s="163"/>
      <c r="GB37" s="166"/>
      <c r="GC37" s="167"/>
      <c r="GD37" s="167"/>
      <c r="GE37" s="164"/>
      <c r="GF37" s="165"/>
      <c r="GG37" s="163"/>
      <c r="GH37" s="166"/>
      <c r="GI37" s="167"/>
      <c r="GJ37" s="167"/>
      <c r="GK37" s="164"/>
      <c r="GL37" s="165"/>
      <c r="GM37" s="163"/>
      <c r="GN37" s="166"/>
      <c r="GO37" s="167"/>
      <c r="GP37" s="167"/>
      <c r="GQ37" s="164"/>
      <c r="GR37" s="165"/>
      <c r="GS37" s="163"/>
      <c r="GT37" s="166"/>
      <c r="GU37" s="167"/>
      <c r="GV37" s="167"/>
      <c r="GW37" s="164"/>
      <c r="GX37" s="165"/>
      <c r="GY37" s="163"/>
      <c r="GZ37" s="166"/>
      <c r="HA37" s="167"/>
      <c r="HB37" s="167"/>
      <c r="HC37" s="164"/>
      <c r="HD37" s="165"/>
      <c r="HE37" s="163"/>
      <c r="HF37" s="166"/>
      <c r="HG37" s="167"/>
      <c r="HH37" s="167"/>
      <c r="HI37" s="164"/>
      <c r="HJ37" s="165"/>
      <c r="HK37" s="163"/>
      <c r="HL37" s="166"/>
      <c r="HM37" s="167"/>
      <c r="HN37" s="167"/>
      <c r="HO37" s="164"/>
      <c r="HP37" s="165"/>
      <c r="HQ37" s="163"/>
      <c r="HR37" s="166"/>
      <c r="HS37" s="167"/>
      <c r="HT37" s="167"/>
      <c r="HU37" s="164"/>
      <c r="HV37" s="165"/>
      <c r="HW37" s="163"/>
      <c r="HX37" s="166"/>
      <c r="HY37" s="167"/>
      <c r="HZ37" s="167"/>
      <c r="IA37" s="164"/>
      <c r="IB37" s="165"/>
      <c r="IC37" s="163"/>
      <c r="ID37" s="166"/>
      <c r="IE37" s="167"/>
      <c r="IF37" s="167"/>
      <c r="IG37" s="164"/>
      <c r="IH37" s="165"/>
      <c r="II37" s="163"/>
      <c r="IJ37" s="166"/>
      <c r="IK37" s="167"/>
      <c r="IL37" s="167"/>
      <c r="IM37" s="164"/>
      <c r="IN37" s="165"/>
      <c r="IO37" s="163"/>
      <c r="IP37" s="166"/>
      <c r="IQ37" s="167"/>
      <c r="IR37" s="167"/>
      <c r="IS37" s="164"/>
      <c r="IT37" s="165"/>
      <c r="IU37" s="163"/>
      <c r="IV37" s="166"/>
    </row>
    <row r="38" spans="1:256" s="198" customFormat="1" ht="12.75">
      <c r="A38" s="164"/>
      <c r="B38" s="191" t="s">
        <v>340</v>
      </c>
      <c r="C38" s="163" t="s">
        <v>341</v>
      </c>
      <c r="D38" s="166">
        <v>1</v>
      </c>
      <c r="E38" s="167"/>
      <c r="F38" s="167">
        <f t="shared" si="0"/>
        <v>0</v>
      </c>
      <c r="G38" s="164"/>
      <c r="H38" s="165"/>
      <c r="I38" s="163"/>
      <c r="J38" s="166"/>
      <c r="K38" s="167"/>
      <c r="L38" s="167"/>
      <c r="M38" s="164"/>
      <c r="N38" s="165"/>
      <c r="O38" s="163"/>
      <c r="P38" s="166"/>
      <c r="Q38" s="167"/>
      <c r="R38" s="167"/>
      <c r="S38" s="164"/>
      <c r="T38" s="165"/>
      <c r="U38" s="163"/>
      <c r="V38" s="166"/>
      <c r="W38" s="167"/>
      <c r="X38" s="167"/>
      <c r="Y38" s="164"/>
      <c r="Z38" s="165"/>
      <c r="AA38" s="163"/>
      <c r="AB38" s="166"/>
      <c r="AC38" s="167"/>
      <c r="AD38" s="167"/>
      <c r="AE38" s="164"/>
      <c r="AF38" s="165"/>
      <c r="AG38" s="163"/>
      <c r="AH38" s="166"/>
      <c r="AI38" s="167"/>
      <c r="AJ38" s="167"/>
      <c r="AK38" s="164"/>
      <c r="AL38" s="165"/>
      <c r="AM38" s="163"/>
      <c r="AN38" s="166"/>
      <c r="AO38" s="167"/>
      <c r="AP38" s="167"/>
      <c r="AQ38" s="164"/>
      <c r="AR38" s="165"/>
      <c r="AS38" s="163"/>
      <c r="AT38" s="166"/>
      <c r="AU38" s="167"/>
      <c r="AV38" s="167"/>
      <c r="AW38" s="164"/>
      <c r="AX38" s="165"/>
      <c r="AY38" s="163"/>
      <c r="AZ38" s="166"/>
      <c r="BA38" s="167"/>
      <c r="BB38" s="167"/>
      <c r="BC38" s="164"/>
      <c r="BD38" s="165"/>
      <c r="BE38" s="163"/>
      <c r="BF38" s="166"/>
      <c r="BG38" s="167"/>
      <c r="BH38" s="167"/>
      <c r="BI38" s="164"/>
      <c r="BJ38" s="165"/>
      <c r="BK38" s="163"/>
      <c r="BL38" s="166"/>
      <c r="BM38" s="167"/>
      <c r="BN38" s="167"/>
      <c r="BO38" s="164"/>
      <c r="BP38" s="165"/>
      <c r="BQ38" s="163"/>
      <c r="BR38" s="166"/>
      <c r="BS38" s="167"/>
      <c r="BT38" s="167"/>
      <c r="BU38" s="164"/>
      <c r="BV38" s="165"/>
      <c r="BW38" s="163"/>
      <c r="BX38" s="166"/>
      <c r="BY38" s="167"/>
      <c r="BZ38" s="167"/>
      <c r="CA38" s="164"/>
      <c r="CB38" s="165"/>
      <c r="CC38" s="163"/>
      <c r="CD38" s="166"/>
      <c r="CE38" s="167"/>
      <c r="CF38" s="167"/>
      <c r="CG38" s="164"/>
      <c r="CH38" s="165"/>
      <c r="CI38" s="163"/>
      <c r="CJ38" s="166"/>
      <c r="CK38" s="167"/>
      <c r="CL38" s="167"/>
      <c r="CM38" s="164"/>
      <c r="CN38" s="165"/>
      <c r="CO38" s="163"/>
      <c r="CP38" s="166"/>
      <c r="CQ38" s="167"/>
      <c r="CR38" s="167"/>
      <c r="CS38" s="164"/>
      <c r="CT38" s="165"/>
      <c r="CU38" s="163"/>
      <c r="CV38" s="166"/>
      <c r="CW38" s="167"/>
      <c r="CX38" s="167"/>
      <c r="CY38" s="164"/>
      <c r="CZ38" s="165"/>
      <c r="DA38" s="163"/>
      <c r="DB38" s="166"/>
      <c r="DC38" s="167"/>
      <c r="DD38" s="167"/>
      <c r="DE38" s="164"/>
      <c r="DF38" s="165"/>
      <c r="DG38" s="163"/>
      <c r="DH38" s="166"/>
      <c r="DI38" s="167"/>
      <c r="DJ38" s="167"/>
      <c r="DK38" s="164"/>
      <c r="DL38" s="165"/>
      <c r="DM38" s="163"/>
      <c r="DN38" s="166"/>
      <c r="DO38" s="167"/>
      <c r="DP38" s="167"/>
      <c r="DQ38" s="164"/>
      <c r="DR38" s="165"/>
      <c r="DS38" s="163"/>
      <c r="DT38" s="166"/>
      <c r="DU38" s="167"/>
      <c r="DV38" s="167"/>
      <c r="DW38" s="164"/>
      <c r="DX38" s="165"/>
      <c r="DY38" s="163"/>
      <c r="DZ38" s="166"/>
      <c r="EA38" s="167"/>
      <c r="EB38" s="167"/>
      <c r="EC38" s="164"/>
      <c r="ED38" s="165"/>
      <c r="EE38" s="163"/>
      <c r="EF38" s="166"/>
      <c r="EG38" s="167"/>
      <c r="EH38" s="167"/>
      <c r="EI38" s="164"/>
      <c r="EJ38" s="165"/>
      <c r="EK38" s="163"/>
      <c r="EL38" s="166"/>
      <c r="EM38" s="167"/>
      <c r="EN38" s="167"/>
      <c r="EO38" s="164"/>
      <c r="EP38" s="165"/>
      <c r="EQ38" s="163"/>
      <c r="ER38" s="166"/>
      <c r="ES38" s="167"/>
      <c r="ET38" s="167"/>
      <c r="EU38" s="164"/>
      <c r="EV38" s="165"/>
      <c r="EW38" s="163"/>
      <c r="EX38" s="166"/>
      <c r="EY38" s="167"/>
      <c r="EZ38" s="167"/>
      <c r="FA38" s="164"/>
      <c r="FB38" s="165"/>
      <c r="FC38" s="163"/>
      <c r="FD38" s="166"/>
      <c r="FE38" s="167"/>
      <c r="FF38" s="167"/>
      <c r="FG38" s="164"/>
      <c r="FH38" s="165"/>
      <c r="FI38" s="163"/>
      <c r="FJ38" s="166"/>
      <c r="FK38" s="167"/>
      <c r="FL38" s="167"/>
      <c r="FM38" s="164"/>
      <c r="FN38" s="165"/>
      <c r="FO38" s="163"/>
      <c r="FP38" s="166"/>
      <c r="FQ38" s="167"/>
      <c r="FR38" s="167"/>
      <c r="FS38" s="164"/>
      <c r="FT38" s="165"/>
      <c r="FU38" s="163"/>
      <c r="FV38" s="166"/>
      <c r="FW38" s="167"/>
      <c r="FX38" s="167"/>
      <c r="FY38" s="164"/>
      <c r="FZ38" s="165"/>
      <c r="GA38" s="163"/>
      <c r="GB38" s="166"/>
      <c r="GC38" s="167"/>
      <c r="GD38" s="167"/>
      <c r="GE38" s="164"/>
      <c r="GF38" s="165"/>
      <c r="GG38" s="163"/>
      <c r="GH38" s="166"/>
      <c r="GI38" s="167"/>
      <c r="GJ38" s="167"/>
      <c r="GK38" s="164"/>
      <c r="GL38" s="165"/>
      <c r="GM38" s="163"/>
      <c r="GN38" s="166"/>
      <c r="GO38" s="167"/>
      <c r="GP38" s="167"/>
      <c r="GQ38" s="164"/>
      <c r="GR38" s="165"/>
      <c r="GS38" s="163"/>
      <c r="GT38" s="166"/>
      <c r="GU38" s="167"/>
      <c r="GV38" s="167"/>
      <c r="GW38" s="164"/>
      <c r="GX38" s="165"/>
      <c r="GY38" s="163"/>
      <c r="GZ38" s="166"/>
      <c r="HA38" s="167"/>
      <c r="HB38" s="167"/>
      <c r="HC38" s="164"/>
      <c r="HD38" s="165"/>
      <c r="HE38" s="163"/>
      <c r="HF38" s="166"/>
      <c r="HG38" s="167"/>
      <c r="HH38" s="167"/>
      <c r="HI38" s="164"/>
      <c r="HJ38" s="165"/>
      <c r="HK38" s="163"/>
      <c r="HL38" s="166"/>
      <c r="HM38" s="167"/>
      <c r="HN38" s="167"/>
      <c r="HO38" s="164"/>
      <c r="HP38" s="165"/>
      <c r="HQ38" s="163"/>
      <c r="HR38" s="166"/>
      <c r="HS38" s="167"/>
      <c r="HT38" s="167"/>
      <c r="HU38" s="164"/>
      <c r="HV38" s="165"/>
      <c r="HW38" s="163"/>
      <c r="HX38" s="166"/>
      <c r="HY38" s="167"/>
      <c r="HZ38" s="167"/>
      <c r="IA38" s="164"/>
      <c r="IB38" s="165"/>
      <c r="IC38" s="163"/>
      <c r="ID38" s="166"/>
      <c r="IE38" s="167"/>
      <c r="IF38" s="167"/>
      <c r="IG38" s="164"/>
      <c r="IH38" s="165"/>
      <c r="II38" s="163"/>
      <c r="IJ38" s="166"/>
      <c r="IK38" s="167"/>
      <c r="IL38" s="167"/>
      <c r="IM38" s="164"/>
      <c r="IN38" s="165"/>
      <c r="IO38" s="163"/>
      <c r="IP38" s="166"/>
      <c r="IQ38" s="167"/>
      <c r="IR38" s="167"/>
      <c r="IS38" s="164"/>
      <c r="IT38" s="165"/>
      <c r="IU38" s="163"/>
      <c r="IV38" s="166"/>
    </row>
    <row r="39" spans="1:6" s="197" customFormat="1" ht="12.75">
      <c r="A39" s="199"/>
      <c r="B39" s="200"/>
      <c r="C39" s="201"/>
      <c r="D39" s="202"/>
      <c r="E39" s="203"/>
      <c r="F39" s="203"/>
    </row>
    <row r="40" spans="1:6" s="205" customFormat="1" ht="12.75">
      <c r="A40" s="204"/>
      <c r="B40" s="146" t="s">
        <v>650</v>
      </c>
      <c r="C40" s="145"/>
      <c r="D40" s="145"/>
      <c r="E40" s="145"/>
      <c r="F40" s="147">
        <f>SUM(F15:F39)</f>
        <v>0</v>
      </c>
    </row>
    <row r="79" ht="37.5" customHeight="1"/>
    <row r="107" ht="13.5" customHeight="1"/>
  </sheetData>
  <sheetProtection password="CB45" sheet="1"/>
  <protectedRanges>
    <protectedRange sqref="E1:E65536" name="Oblast1"/>
  </protectedRange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70" r:id="rId1"/>
  <headerFooter alignWithMargins="0">
    <oddFooter>&amp;C&amp;P  z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9.00390625" style="187" customWidth="1"/>
    <col min="2" max="2" width="53.140625" style="187" customWidth="1"/>
    <col min="3" max="4" width="9.00390625" style="187" customWidth="1"/>
    <col min="5" max="5" width="14.00390625" style="207" customWidth="1"/>
    <col min="6" max="6" width="12.57421875" style="187" customWidth="1"/>
    <col min="7" max="16384" width="9.00390625" style="187" customWidth="1"/>
  </cols>
  <sheetData>
    <row r="1" spans="1:6" ht="18">
      <c r="A1" s="114" t="s">
        <v>651</v>
      </c>
      <c r="B1" s="149"/>
      <c r="C1" s="149"/>
      <c r="D1" s="149"/>
      <c r="E1" s="149"/>
      <c r="F1" s="149"/>
    </row>
    <row r="2" spans="1:6" ht="12.75">
      <c r="A2" s="116" t="s">
        <v>638</v>
      </c>
      <c r="B2" s="117" t="str">
        <f>'[1]Krycí list'!$E$5</f>
        <v>Podkrovní byt Dejvická 16-254</v>
      </c>
      <c r="C2" s="117"/>
      <c r="D2" s="117"/>
      <c r="E2" s="117"/>
      <c r="F2" s="117"/>
    </row>
    <row r="3" spans="1:6" ht="12.75">
      <c r="A3" s="116" t="s">
        <v>639</v>
      </c>
      <c r="B3" s="117"/>
      <c r="C3" s="117"/>
      <c r="D3" s="117"/>
      <c r="E3" s="117"/>
      <c r="F3" s="117"/>
    </row>
    <row r="4" spans="1:6" ht="12.75">
      <c r="A4" s="116" t="s">
        <v>640</v>
      </c>
      <c r="B4" s="117" t="s">
        <v>342</v>
      </c>
      <c r="C4" s="117"/>
      <c r="D4" s="117"/>
      <c r="E4" s="117"/>
      <c r="F4" s="117"/>
    </row>
    <row r="5" spans="1:6" ht="12.75">
      <c r="A5" s="117" t="s">
        <v>652</v>
      </c>
      <c r="B5" s="117"/>
      <c r="C5" s="117"/>
      <c r="D5" s="117"/>
      <c r="E5" s="117"/>
      <c r="F5" s="117"/>
    </row>
    <row r="6" spans="1:6" ht="12.75">
      <c r="A6" s="117"/>
      <c r="B6" s="117"/>
      <c r="C6" s="117"/>
      <c r="D6" s="117"/>
      <c r="E6" s="117"/>
      <c r="F6" s="117"/>
    </row>
    <row r="7" spans="1:6" ht="12.75">
      <c r="A7" s="117" t="s">
        <v>642</v>
      </c>
      <c r="B7" s="117" t="str">
        <f>'[1]Krycí list'!$E$26</f>
        <v>Městská část Praha 6 </v>
      </c>
      <c r="C7" s="117"/>
      <c r="D7" s="117"/>
      <c r="E7" s="117"/>
      <c r="F7" s="117"/>
    </row>
    <row r="8" spans="1:6" ht="12.75">
      <c r="A8" s="117" t="s">
        <v>643</v>
      </c>
      <c r="B8" s="117"/>
      <c r="C8" s="117"/>
      <c r="D8" s="117"/>
      <c r="E8" s="117"/>
      <c r="F8" s="117"/>
    </row>
    <row r="9" spans="1:6" ht="12.75">
      <c r="A9" s="117" t="s">
        <v>644</v>
      </c>
      <c r="B9" s="189" t="str">
        <f>'[1]Krycí list'!$O$31</f>
        <v>16.09.2013</v>
      </c>
      <c r="C9" s="117"/>
      <c r="D9" s="117"/>
      <c r="E9" s="117"/>
      <c r="F9" s="117"/>
    </row>
    <row r="10" spans="1:6" ht="12.75">
      <c r="A10" s="149"/>
      <c r="B10" s="149"/>
      <c r="C10" s="149"/>
      <c r="D10" s="149"/>
      <c r="E10" s="149"/>
      <c r="F10" s="149"/>
    </row>
    <row r="11" spans="1:6" ht="22.5">
      <c r="A11" s="121" t="s">
        <v>653</v>
      </c>
      <c r="B11" s="122" t="s">
        <v>646</v>
      </c>
      <c r="C11" s="122" t="s">
        <v>657</v>
      </c>
      <c r="D11" s="122" t="s">
        <v>658</v>
      </c>
      <c r="E11" s="122" t="s">
        <v>659</v>
      </c>
      <c r="F11" s="122" t="s">
        <v>647</v>
      </c>
    </row>
    <row r="12" spans="1:6" ht="12.75">
      <c r="A12" s="125">
        <v>1</v>
      </c>
      <c r="B12" s="126">
        <v>5</v>
      </c>
      <c r="C12" s="126">
        <v>6</v>
      </c>
      <c r="D12" s="126">
        <v>7</v>
      </c>
      <c r="E12" s="126">
        <v>8</v>
      </c>
      <c r="F12" s="126">
        <v>9</v>
      </c>
    </row>
    <row r="13" ht="12.75">
      <c r="B13" s="191" t="s">
        <v>343</v>
      </c>
    </row>
    <row r="14" spans="1:256" ht="37.5" customHeight="1">
      <c r="A14" s="164"/>
      <c r="B14" s="165" t="s">
        <v>344</v>
      </c>
      <c r="C14" s="163" t="s">
        <v>315</v>
      </c>
      <c r="D14" s="166">
        <v>3</v>
      </c>
      <c r="E14" s="167"/>
      <c r="F14" s="167">
        <f>(E14*D14)</f>
        <v>0</v>
      </c>
      <c r="G14" s="164"/>
      <c r="H14" s="165"/>
      <c r="I14" s="163"/>
      <c r="J14" s="166"/>
      <c r="K14" s="167"/>
      <c r="L14" s="167"/>
      <c r="M14" s="164"/>
      <c r="N14" s="165"/>
      <c r="O14" s="163"/>
      <c r="P14" s="166"/>
      <c r="Q14" s="167"/>
      <c r="R14" s="167"/>
      <c r="S14" s="164"/>
      <c r="T14" s="165"/>
      <c r="U14" s="163"/>
      <c r="V14" s="166"/>
      <c r="W14" s="167"/>
      <c r="X14" s="167"/>
      <c r="Y14" s="164"/>
      <c r="Z14" s="165"/>
      <c r="AA14" s="163"/>
      <c r="AB14" s="166"/>
      <c r="AC14" s="167"/>
      <c r="AD14" s="167"/>
      <c r="AE14" s="164"/>
      <c r="AF14" s="165"/>
      <c r="AG14" s="163"/>
      <c r="AH14" s="166"/>
      <c r="AI14" s="167"/>
      <c r="AJ14" s="167"/>
      <c r="AK14" s="164"/>
      <c r="AL14" s="165"/>
      <c r="AM14" s="163"/>
      <c r="AN14" s="166"/>
      <c r="AO14" s="167"/>
      <c r="AP14" s="167"/>
      <c r="AQ14" s="164"/>
      <c r="AR14" s="165"/>
      <c r="AS14" s="163"/>
      <c r="AT14" s="166"/>
      <c r="AU14" s="167"/>
      <c r="AV14" s="167"/>
      <c r="AW14" s="164"/>
      <c r="AX14" s="165"/>
      <c r="AY14" s="163"/>
      <c r="AZ14" s="166"/>
      <c r="BA14" s="167"/>
      <c r="BB14" s="167"/>
      <c r="BC14" s="164"/>
      <c r="BD14" s="165"/>
      <c r="BE14" s="163"/>
      <c r="BF14" s="166"/>
      <c r="BG14" s="167"/>
      <c r="BH14" s="167"/>
      <c r="BI14" s="164"/>
      <c r="BJ14" s="165"/>
      <c r="BK14" s="163"/>
      <c r="BL14" s="166"/>
      <c r="BM14" s="167"/>
      <c r="BN14" s="167"/>
      <c r="BO14" s="164"/>
      <c r="BP14" s="165"/>
      <c r="BQ14" s="163"/>
      <c r="BR14" s="166"/>
      <c r="BS14" s="167"/>
      <c r="BT14" s="167"/>
      <c r="BU14" s="164"/>
      <c r="BV14" s="165"/>
      <c r="BW14" s="163"/>
      <c r="BX14" s="166"/>
      <c r="BY14" s="167"/>
      <c r="BZ14" s="167"/>
      <c r="CA14" s="164"/>
      <c r="CB14" s="165"/>
      <c r="CC14" s="163"/>
      <c r="CD14" s="166"/>
      <c r="CE14" s="167"/>
      <c r="CF14" s="167"/>
      <c r="CG14" s="164"/>
      <c r="CH14" s="165"/>
      <c r="CI14" s="163"/>
      <c r="CJ14" s="166"/>
      <c r="CK14" s="167"/>
      <c r="CL14" s="167"/>
      <c r="CM14" s="164"/>
      <c r="CN14" s="165"/>
      <c r="CO14" s="163"/>
      <c r="CP14" s="166"/>
      <c r="CQ14" s="167"/>
      <c r="CR14" s="167"/>
      <c r="CS14" s="164"/>
      <c r="CT14" s="165"/>
      <c r="CU14" s="163"/>
      <c r="CV14" s="166"/>
      <c r="CW14" s="167"/>
      <c r="CX14" s="167"/>
      <c r="CY14" s="164"/>
      <c r="CZ14" s="165"/>
      <c r="DA14" s="163"/>
      <c r="DB14" s="166"/>
      <c r="DC14" s="167"/>
      <c r="DD14" s="167"/>
      <c r="DE14" s="164"/>
      <c r="DF14" s="165"/>
      <c r="DG14" s="163"/>
      <c r="DH14" s="166"/>
      <c r="DI14" s="167"/>
      <c r="DJ14" s="167"/>
      <c r="DK14" s="164"/>
      <c r="DL14" s="165"/>
      <c r="DM14" s="163"/>
      <c r="DN14" s="166"/>
      <c r="DO14" s="167"/>
      <c r="DP14" s="167"/>
      <c r="DQ14" s="164"/>
      <c r="DR14" s="165"/>
      <c r="DS14" s="163"/>
      <c r="DT14" s="166"/>
      <c r="DU14" s="167"/>
      <c r="DV14" s="167"/>
      <c r="DW14" s="164"/>
      <c r="DX14" s="165"/>
      <c r="DY14" s="163"/>
      <c r="DZ14" s="166"/>
      <c r="EA14" s="167"/>
      <c r="EB14" s="167"/>
      <c r="EC14" s="164"/>
      <c r="ED14" s="165"/>
      <c r="EE14" s="163"/>
      <c r="EF14" s="166"/>
      <c r="EG14" s="167"/>
      <c r="EH14" s="167"/>
      <c r="EI14" s="164"/>
      <c r="EJ14" s="165"/>
      <c r="EK14" s="163"/>
      <c r="EL14" s="166"/>
      <c r="EM14" s="167"/>
      <c r="EN14" s="167"/>
      <c r="EO14" s="164"/>
      <c r="EP14" s="165"/>
      <c r="EQ14" s="163"/>
      <c r="ER14" s="166"/>
      <c r="ES14" s="167"/>
      <c r="ET14" s="167"/>
      <c r="EU14" s="164"/>
      <c r="EV14" s="165"/>
      <c r="EW14" s="163"/>
      <c r="EX14" s="166"/>
      <c r="EY14" s="167"/>
      <c r="EZ14" s="167"/>
      <c r="FA14" s="164"/>
      <c r="FB14" s="165"/>
      <c r="FC14" s="163"/>
      <c r="FD14" s="166"/>
      <c r="FE14" s="167"/>
      <c r="FF14" s="167"/>
      <c r="FG14" s="164"/>
      <c r="FH14" s="165"/>
      <c r="FI14" s="163"/>
      <c r="FJ14" s="166"/>
      <c r="FK14" s="167"/>
      <c r="FL14" s="167"/>
      <c r="FM14" s="164"/>
      <c r="FN14" s="165"/>
      <c r="FO14" s="163"/>
      <c r="FP14" s="166"/>
      <c r="FQ14" s="167"/>
      <c r="FR14" s="167"/>
      <c r="FS14" s="164"/>
      <c r="FT14" s="165"/>
      <c r="FU14" s="163"/>
      <c r="FV14" s="166"/>
      <c r="FW14" s="167"/>
      <c r="FX14" s="167"/>
      <c r="FY14" s="164"/>
      <c r="FZ14" s="165"/>
      <c r="GA14" s="163"/>
      <c r="GB14" s="166"/>
      <c r="GC14" s="167"/>
      <c r="GD14" s="167"/>
      <c r="GE14" s="164"/>
      <c r="GF14" s="165"/>
      <c r="GG14" s="163"/>
      <c r="GH14" s="166"/>
      <c r="GI14" s="167"/>
      <c r="GJ14" s="167"/>
      <c r="GK14" s="164"/>
      <c r="GL14" s="165"/>
      <c r="GM14" s="163"/>
      <c r="GN14" s="166"/>
      <c r="GO14" s="167"/>
      <c r="GP14" s="167"/>
      <c r="GQ14" s="164"/>
      <c r="GR14" s="165"/>
      <c r="GS14" s="163"/>
      <c r="GT14" s="166"/>
      <c r="GU14" s="167"/>
      <c r="GV14" s="167"/>
      <c r="GW14" s="164"/>
      <c r="GX14" s="165"/>
      <c r="GY14" s="163"/>
      <c r="GZ14" s="166"/>
      <c r="HA14" s="167"/>
      <c r="HB14" s="167"/>
      <c r="HC14" s="164"/>
      <c r="HD14" s="165"/>
      <c r="HE14" s="163"/>
      <c r="HF14" s="166"/>
      <c r="HG14" s="167"/>
      <c r="HH14" s="167"/>
      <c r="HI14" s="164"/>
      <c r="HJ14" s="165"/>
      <c r="HK14" s="163"/>
      <c r="HL14" s="166"/>
      <c r="HM14" s="167"/>
      <c r="HN14" s="167"/>
      <c r="HO14" s="164"/>
      <c r="HP14" s="165"/>
      <c r="HQ14" s="163"/>
      <c r="HR14" s="166"/>
      <c r="HS14" s="167"/>
      <c r="HT14" s="167"/>
      <c r="HU14" s="164"/>
      <c r="HV14" s="165"/>
      <c r="HW14" s="163"/>
      <c r="HX14" s="166"/>
      <c r="HY14" s="167"/>
      <c r="HZ14" s="167"/>
      <c r="IA14" s="164"/>
      <c r="IB14" s="165"/>
      <c r="IC14" s="163"/>
      <c r="ID14" s="166"/>
      <c r="IE14" s="167"/>
      <c r="IF14" s="167"/>
      <c r="IG14" s="164"/>
      <c r="IH14" s="165"/>
      <c r="II14" s="163"/>
      <c r="IJ14" s="166"/>
      <c r="IK14" s="167"/>
      <c r="IL14" s="167"/>
      <c r="IM14" s="164"/>
      <c r="IN14" s="165"/>
      <c r="IO14" s="163"/>
      <c r="IP14" s="166"/>
      <c r="IQ14" s="167"/>
      <c r="IR14" s="167"/>
      <c r="IS14" s="164"/>
      <c r="IT14" s="165"/>
      <c r="IU14" s="163"/>
      <c r="IV14" s="166"/>
    </row>
    <row r="15" spans="1:256" ht="12.75">
      <c r="A15" s="164"/>
      <c r="B15" s="165" t="s">
        <v>345</v>
      </c>
      <c r="C15" s="163" t="s">
        <v>315</v>
      </c>
      <c r="D15" s="166">
        <v>3</v>
      </c>
      <c r="E15" s="167"/>
      <c r="F15" s="167">
        <f>(E15*D15)</f>
        <v>0</v>
      </c>
      <c r="G15" s="164"/>
      <c r="H15" s="165"/>
      <c r="I15" s="163"/>
      <c r="J15" s="166"/>
      <c r="K15" s="167"/>
      <c r="L15" s="167"/>
      <c r="M15" s="164"/>
      <c r="N15" s="165"/>
      <c r="O15" s="163"/>
      <c r="P15" s="166"/>
      <c r="Q15" s="167"/>
      <c r="R15" s="167"/>
      <c r="S15" s="164"/>
      <c r="T15" s="165"/>
      <c r="U15" s="163"/>
      <c r="V15" s="166"/>
      <c r="W15" s="167"/>
      <c r="X15" s="167"/>
      <c r="Y15" s="164"/>
      <c r="Z15" s="165"/>
      <c r="AA15" s="163"/>
      <c r="AB15" s="166"/>
      <c r="AC15" s="167"/>
      <c r="AD15" s="167"/>
      <c r="AE15" s="164"/>
      <c r="AF15" s="165"/>
      <c r="AG15" s="163"/>
      <c r="AH15" s="166"/>
      <c r="AI15" s="167"/>
      <c r="AJ15" s="167"/>
      <c r="AK15" s="164"/>
      <c r="AL15" s="165"/>
      <c r="AM15" s="163"/>
      <c r="AN15" s="166"/>
      <c r="AO15" s="167"/>
      <c r="AP15" s="167"/>
      <c r="AQ15" s="164"/>
      <c r="AR15" s="165"/>
      <c r="AS15" s="163"/>
      <c r="AT15" s="166"/>
      <c r="AU15" s="167"/>
      <c r="AV15" s="167"/>
      <c r="AW15" s="164"/>
      <c r="AX15" s="165"/>
      <c r="AY15" s="163"/>
      <c r="AZ15" s="166"/>
      <c r="BA15" s="167"/>
      <c r="BB15" s="167"/>
      <c r="BC15" s="164"/>
      <c r="BD15" s="165"/>
      <c r="BE15" s="163"/>
      <c r="BF15" s="166"/>
      <c r="BG15" s="167"/>
      <c r="BH15" s="167"/>
      <c r="BI15" s="164"/>
      <c r="BJ15" s="165"/>
      <c r="BK15" s="163"/>
      <c r="BL15" s="166"/>
      <c r="BM15" s="167"/>
      <c r="BN15" s="167"/>
      <c r="BO15" s="164"/>
      <c r="BP15" s="165"/>
      <c r="BQ15" s="163"/>
      <c r="BR15" s="166"/>
      <c r="BS15" s="167"/>
      <c r="BT15" s="167"/>
      <c r="BU15" s="164"/>
      <c r="BV15" s="165"/>
      <c r="BW15" s="163"/>
      <c r="BX15" s="166"/>
      <c r="BY15" s="167"/>
      <c r="BZ15" s="167"/>
      <c r="CA15" s="164"/>
      <c r="CB15" s="165"/>
      <c r="CC15" s="163"/>
      <c r="CD15" s="166"/>
      <c r="CE15" s="167"/>
      <c r="CF15" s="167"/>
      <c r="CG15" s="164"/>
      <c r="CH15" s="165"/>
      <c r="CI15" s="163"/>
      <c r="CJ15" s="166"/>
      <c r="CK15" s="167"/>
      <c r="CL15" s="167"/>
      <c r="CM15" s="164"/>
      <c r="CN15" s="165"/>
      <c r="CO15" s="163"/>
      <c r="CP15" s="166"/>
      <c r="CQ15" s="167"/>
      <c r="CR15" s="167"/>
      <c r="CS15" s="164"/>
      <c r="CT15" s="165"/>
      <c r="CU15" s="163"/>
      <c r="CV15" s="166"/>
      <c r="CW15" s="167"/>
      <c r="CX15" s="167"/>
      <c r="CY15" s="164"/>
      <c r="CZ15" s="165"/>
      <c r="DA15" s="163"/>
      <c r="DB15" s="166"/>
      <c r="DC15" s="167"/>
      <c r="DD15" s="167"/>
      <c r="DE15" s="164"/>
      <c r="DF15" s="165"/>
      <c r="DG15" s="163"/>
      <c r="DH15" s="166"/>
      <c r="DI15" s="167"/>
      <c r="DJ15" s="167"/>
      <c r="DK15" s="164"/>
      <c r="DL15" s="165"/>
      <c r="DM15" s="163"/>
      <c r="DN15" s="166"/>
      <c r="DO15" s="167"/>
      <c r="DP15" s="167"/>
      <c r="DQ15" s="164"/>
      <c r="DR15" s="165"/>
      <c r="DS15" s="163"/>
      <c r="DT15" s="166"/>
      <c r="DU15" s="167"/>
      <c r="DV15" s="167"/>
      <c r="DW15" s="164"/>
      <c r="DX15" s="165"/>
      <c r="DY15" s="163"/>
      <c r="DZ15" s="166"/>
      <c r="EA15" s="167"/>
      <c r="EB15" s="167"/>
      <c r="EC15" s="164"/>
      <c r="ED15" s="165"/>
      <c r="EE15" s="163"/>
      <c r="EF15" s="166"/>
      <c r="EG15" s="167"/>
      <c r="EH15" s="167"/>
      <c r="EI15" s="164"/>
      <c r="EJ15" s="165"/>
      <c r="EK15" s="163"/>
      <c r="EL15" s="166"/>
      <c r="EM15" s="167"/>
      <c r="EN15" s="167"/>
      <c r="EO15" s="164"/>
      <c r="EP15" s="165"/>
      <c r="EQ15" s="163"/>
      <c r="ER15" s="166"/>
      <c r="ES15" s="167"/>
      <c r="ET15" s="167"/>
      <c r="EU15" s="164"/>
      <c r="EV15" s="165"/>
      <c r="EW15" s="163"/>
      <c r="EX15" s="166"/>
      <c r="EY15" s="167"/>
      <c r="EZ15" s="167"/>
      <c r="FA15" s="164"/>
      <c r="FB15" s="165"/>
      <c r="FC15" s="163"/>
      <c r="FD15" s="166"/>
      <c r="FE15" s="167"/>
      <c r="FF15" s="167"/>
      <c r="FG15" s="164"/>
      <c r="FH15" s="165"/>
      <c r="FI15" s="163"/>
      <c r="FJ15" s="166"/>
      <c r="FK15" s="167"/>
      <c r="FL15" s="167"/>
      <c r="FM15" s="164"/>
      <c r="FN15" s="165"/>
      <c r="FO15" s="163"/>
      <c r="FP15" s="166"/>
      <c r="FQ15" s="167"/>
      <c r="FR15" s="167"/>
      <c r="FS15" s="164"/>
      <c r="FT15" s="165"/>
      <c r="FU15" s="163"/>
      <c r="FV15" s="166"/>
      <c r="FW15" s="167"/>
      <c r="FX15" s="167"/>
      <c r="FY15" s="164"/>
      <c r="FZ15" s="165"/>
      <c r="GA15" s="163"/>
      <c r="GB15" s="166"/>
      <c r="GC15" s="167"/>
      <c r="GD15" s="167"/>
      <c r="GE15" s="164"/>
      <c r="GF15" s="165"/>
      <c r="GG15" s="163"/>
      <c r="GH15" s="166"/>
      <c r="GI15" s="167"/>
      <c r="GJ15" s="167"/>
      <c r="GK15" s="164"/>
      <c r="GL15" s="165"/>
      <c r="GM15" s="163"/>
      <c r="GN15" s="166"/>
      <c r="GO15" s="167"/>
      <c r="GP15" s="167"/>
      <c r="GQ15" s="164"/>
      <c r="GR15" s="165"/>
      <c r="GS15" s="163"/>
      <c r="GT15" s="166"/>
      <c r="GU15" s="167"/>
      <c r="GV15" s="167"/>
      <c r="GW15" s="164"/>
      <c r="GX15" s="165"/>
      <c r="GY15" s="163"/>
      <c r="GZ15" s="166"/>
      <c r="HA15" s="167"/>
      <c r="HB15" s="167"/>
      <c r="HC15" s="164"/>
      <c r="HD15" s="165"/>
      <c r="HE15" s="163"/>
      <c r="HF15" s="166"/>
      <c r="HG15" s="167"/>
      <c r="HH15" s="167"/>
      <c r="HI15" s="164"/>
      <c r="HJ15" s="165"/>
      <c r="HK15" s="163"/>
      <c r="HL15" s="166"/>
      <c r="HM15" s="167"/>
      <c r="HN15" s="167"/>
      <c r="HO15" s="164"/>
      <c r="HP15" s="165"/>
      <c r="HQ15" s="163"/>
      <c r="HR15" s="166"/>
      <c r="HS15" s="167"/>
      <c r="HT15" s="167"/>
      <c r="HU15" s="164"/>
      <c r="HV15" s="165"/>
      <c r="HW15" s="163"/>
      <c r="HX15" s="166"/>
      <c r="HY15" s="167"/>
      <c r="HZ15" s="167"/>
      <c r="IA15" s="164"/>
      <c r="IB15" s="165"/>
      <c r="IC15" s="163"/>
      <c r="ID15" s="166"/>
      <c r="IE15" s="167"/>
      <c r="IF15" s="167"/>
      <c r="IG15" s="164"/>
      <c r="IH15" s="165"/>
      <c r="II15" s="163"/>
      <c r="IJ15" s="166"/>
      <c r="IK15" s="167"/>
      <c r="IL15" s="167"/>
      <c r="IM15" s="164"/>
      <c r="IN15" s="165"/>
      <c r="IO15" s="163"/>
      <c r="IP15" s="166"/>
      <c r="IQ15" s="167"/>
      <c r="IR15" s="167"/>
      <c r="IS15" s="164"/>
      <c r="IT15" s="165"/>
      <c r="IU15" s="163"/>
      <c r="IV15" s="166"/>
    </row>
    <row r="16" spans="1:256" ht="12.75">
      <c r="A16" s="164"/>
      <c r="B16" s="165" t="s">
        <v>346</v>
      </c>
      <c r="C16" s="163" t="s">
        <v>315</v>
      </c>
      <c r="D16" s="166">
        <v>1</v>
      </c>
      <c r="E16" s="167"/>
      <c r="F16" s="167">
        <f>(E16*D16)</f>
        <v>0</v>
      </c>
      <c r="G16" s="164"/>
      <c r="H16" s="165"/>
      <c r="I16" s="163"/>
      <c r="J16" s="166"/>
      <c r="K16" s="167"/>
      <c r="L16" s="167"/>
      <c r="M16" s="164"/>
      <c r="N16" s="165"/>
      <c r="O16" s="163"/>
      <c r="P16" s="166"/>
      <c r="Q16" s="167"/>
      <c r="R16" s="167"/>
      <c r="S16" s="164"/>
      <c r="T16" s="165"/>
      <c r="U16" s="163"/>
      <c r="V16" s="166"/>
      <c r="W16" s="167"/>
      <c r="X16" s="167"/>
      <c r="Y16" s="164"/>
      <c r="Z16" s="165"/>
      <c r="AA16" s="163"/>
      <c r="AB16" s="166"/>
      <c r="AC16" s="167"/>
      <c r="AD16" s="167"/>
      <c r="AE16" s="164"/>
      <c r="AF16" s="165"/>
      <c r="AG16" s="163"/>
      <c r="AH16" s="166"/>
      <c r="AI16" s="167"/>
      <c r="AJ16" s="167"/>
      <c r="AK16" s="164"/>
      <c r="AL16" s="165"/>
      <c r="AM16" s="163"/>
      <c r="AN16" s="166"/>
      <c r="AO16" s="167"/>
      <c r="AP16" s="167"/>
      <c r="AQ16" s="164"/>
      <c r="AR16" s="165"/>
      <c r="AS16" s="163"/>
      <c r="AT16" s="166"/>
      <c r="AU16" s="167"/>
      <c r="AV16" s="167"/>
      <c r="AW16" s="164"/>
      <c r="AX16" s="165"/>
      <c r="AY16" s="163"/>
      <c r="AZ16" s="166"/>
      <c r="BA16" s="167"/>
      <c r="BB16" s="167"/>
      <c r="BC16" s="164"/>
      <c r="BD16" s="165"/>
      <c r="BE16" s="163"/>
      <c r="BF16" s="166"/>
      <c r="BG16" s="167"/>
      <c r="BH16" s="167"/>
      <c r="BI16" s="164"/>
      <c r="BJ16" s="165"/>
      <c r="BK16" s="163"/>
      <c r="BL16" s="166"/>
      <c r="BM16" s="167"/>
      <c r="BN16" s="167"/>
      <c r="BO16" s="164"/>
      <c r="BP16" s="165"/>
      <c r="BQ16" s="163"/>
      <c r="BR16" s="166"/>
      <c r="BS16" s="167"/>
      <c r="BT16" s="167"/>
      <c r="BU16" s="164"/>
      <c r="BV16" s="165"/>
      <c r="BW16" s="163"/>
      <c r="BX16" s="166"/>
      <c r="BY16" s="167"/>
      <c r="BZ16" s="167"/>
      <c r="CA16" s="164"/>
      <c r="CB16" s="165"/>
      <c r="CC16" s="163"/>
      <c r="CD16" s="166"/>
      <c r="CE16" s="167"/>
      <c r="CF16" s="167"/>
      <c r="CG16" s="164"/>
      <c r="CH16" s="165"/>
      <c r="CI16" s="163"/>
      <c r="CJ16" s="166"/>
      <c r="CK16" s="167"/>
      <c r="CL16" s="167"/>
      <c r="CM16" s="164"/>
      <c r="CN16" s="165"/>
      <c r="CO16" s="163"/>
      <c r="CP16" s="166"/>
      <c r="CQ16" s="167"/>
      <c r="CR16" s="167"/>
      <c r="CS16" s="164"/>
      <c r="CT16" s="165"/>
      <c r="CU16" s="163"/>
      <c r="CV16" s="166"/>
      <c r="CW16" s="167"/>
      <c r="CX16" s="167"/>
      <c r="CY16" s="164"/>
      <c r="CZ16" s="165"/>
      <c r="DA16" s="163"/>
      <c r="DB16" s="166"/>
      <c r="DC16" s="167"/>
      <c r="DD16" s="167"/>
      <c r="DE16" s="164"/>
      <c r="DF16" s="165"/>
      <c r="DG16" s="163"/>
      <c r="DH16" s="166"/>
      <c r="DI16" s="167"/>
      <c r="DJ16" s="167"/>
      <c r="DK16" s="164"/>
      <c r="DL16" s="165"/>
      <c r="DM16" s="163"/>
      <c r="DN16" s="166"/>
      <c r="DO16" s="167"/>
      <c r="DP16" s="167"/>
      <c r="DQ16" s="164"/>
      <c r="DR16" s="165"/>
      <c r="DS16" s="163"/>
      <c r="DT16" s="166"/>
      <c r="DU16" s="167"/>
      <c r="DV16" s="167"/>
      <c r="DW16" s="164"/>
      <c r="DX16" s="165"/>
      <c r="DY16" s="163"/>
      <c r="DZ16" s="166"/>
      <c r="EA16" s="167"/>
      <c r="EB16" s="167"/>
      <c r="EC16" s="164"/>
      <c r="ED16" s="165"/>
      <c r="EE16" s="163"/>
      <c r="EF16" s="166"/>
      <c r="EG16" s="167"/>
      <c r="EH16" s="167"/>
      <c r="EI16" s="164"/>
      <c r="EJ16" s="165"/>
      <c r="EK16" s="163"/>
      <c r="EL16" s="166"/>
      <c r="EM16" s="167"/>
      <c r="EN16" s="167"/>
      <c r="EO16" s="164"/>
      <c r="EP16" s="165"/>
      <c r="EQ16" s="163"/>
      <c r="ER16" s="166"/>
      <c r="ES16" s="167"/>
      <c r="ET16" s="167"/>
      <c r="EU16" s="164"/>
      <c r="EV16" s="165"/>
      <c r="EW16" s="163"/>
      <c r="EX16" s="166"/>
      <c r="EY16" s="167"/>
      <c r="EZ16" s="167"/>
      <c r="FA16" s="164"/>
      <c r="FB16" s="165"/>
      <c r="FC16" s="163"/>
      <c r="FD16" s="166"/>
      <c r="FE16" s="167"/>
      <c r="FF16" s="167"/>
      <c r="FG16" s="164"/>
      <c r="FH16" s="165"/>
      <c r="FI16" s="163"/>
      <c r="FJ16" s="166"/>
      <c r="FK16" s="167"/>
      <c r="FL16" s="167"/>
      <c r="FM16" s="164"/>
      <c r="FN16" s="165"/>
      <c r="FO16" s="163"/>
      <c r="FP16" s="166"/>
      <c r="FQ16" s="167"/>
      <c r="FR16" s="167"/>
      <c r="FS16" s="164"/>
      <c r="FT16" s="165"/>
      <c r="FU16" s="163"/>
      <c r="FV16" s="166"/>
      <c r="FW16" s="167"/>
      <c r="FX16" s="167"/>
      <c r="FY16" s="164"/>
      <c r="FZ16" s="165"/>
      <c r="GA16" s="163"/>
      <c r="GB16" s="166"/>
      <c r="GC16" s="167"/>
      <c r="GD16" s="167"/>
      <c r="GE16" s="164"/>
      <c r="GF16" s="165"/>
      <c r="GG16" s="163"/>
      <c r="GH16" s="166"/>
      <c r="GI16" s="167"/>
      <c r="GJ16" s="167"/>
      <c r="GK16" s="164"/>
      <c r="GL16" s="165"/>
      <c r="GM16" s="163"/>
      <c r="GN16" s="166"/>
      <c r="GO16" s="167"/>
      <c r="GP16" s="167"/>
      <c r="GQ16" s="164"/>
      <c r="GR16" s="165"/>
      <c r="GS16" s="163"/>
      <c r="GT16" s="166"/>
      <c r="GU16" s="167"/>
      <c r="GV16" s="167"/>
      <c r="GW16" s="164"/>
      <c r="GX16" s="165"/>
      <c r="GY16" s="163"/>
      <c r="GZ16" s="166"/>
      <c r="HA16" s="167"/>
      <c r="HB16" s="167"/>
      <c r="HC16" s="164"/>
      <c r="HD16" s="165"/>
      <c r="HE16" s="163"/>
      <c r="HF16" s="166"/>
      <c r="HG16" s="167"/>
      <c r="HH16" s="167"/>
      <c r="HI16" s="164"/>
      <c r="HJ16" s="165"/>
      <c r="HK16" s="163"/>
      <c r="HL16" s="166"/>
      <c r="HM16" s="167"/>
      <c r="HN16" s="167"/>
      <c r="HO16" s="164"/>
      <c r="HP16" s="165"/>
      <c r="HQ16" s="163"/>
      <c r="HR16" s="166"/>
      <c r="HS16" s="167"/>
      <c r="HT16" s="167"/>
      <c r="HU16" s="164"/>
      <c r="HV16" s="165"/>
      <c r="HW16" s="163"/>
      <c r="HX16" s="166"/>
      <c r="HY16" s="167"/>
      <c r="HZ16" s="167"/>
      <c r="IA16" s="164"/>
      <c r="IB16" s="165"/>
      <c r="IC16" s="163"/>
      <c r="ID16" s="166"/>
      <c r="IE16" s="167"/>
      <c r="IF16" s="167"/>
      <c r="IG16" s="164"/>
      <c r="IH16" s="165"/>
      <c r="II16" s="163"/>
      <c r="IJ16" s="166"/>
      <c r="IK16" s="167"/>
      <c r="IL16" s="167"/>
      <c r="IM16" s="164"/>
      <c r="IN16" s="165"/>
      <c r="IO16" s="163"/>
      <c r="IP16" s="166"/>
      <c r="IQ16" s="167"/>
      <c r="IR16" s="167"/>
      <c r="IS16" s="164"/>
      <c r="IT16" s="165"/>
      <c r="IU16" s="163"/>
      <c r="IV16" s="166"/>
    </row>
    <row r="17" spans="1:256" ht="12.75">
      <c r="A17" s="164"/>
      <c r="B17" s="165" t="s">
        <v>349</v>
      </c>
      <c r="C17" s="163" t="s">
        <v>315</v>
      </c>
      <c r="D17" s="166">
        <v>1</v>
      </c>
      <c r="E17" s="167"/>
      <c r="F17" s="167">
        <f>(E17*D17)</f>
        <v>0</v>
      </c>
      <c r="G17" s="164"/>
      <c r="H17" s="165"/>
      <c r="I17" s="163"/>
      <c r="J17" s="166"/>
      <c r="K17" s="167"/>
      <c r="L17" s="167"/>
      <c r="M17" s="164"/>
      <c r="N17" s="165"/>
      <c r="O17" s="163"/>
      <c r="P17" s="166"/>
      <c r="Q17" s="167"/>
      <c r="R17" s="167"/>
      <c r="S17" s="164"/>
      <c r="T17" s="165"/>
      <c r="U17" s="163"/>
      <c r="V17" s="166"/>
      <c r="W17" s="167"/>
      <c r="X17" s="167"/>
      <c r="Y17" s="164"/>
      <c r="Z17" s="165"/>
      <c r="AA17" s="163"/>
      <c r="AB17" s="166"/>
      <c r="AC17" s="167"/>
      <c r="AD17" s="167"/>
      <c r="AE17" s="164"/>
      <c r="AF17" s="165"/>
      <c r="AG17" s="163"/>
      <c r="AH17" s="166"/>
      <c r="AI17" s="167"/>
      <c r="AJ17" s="167"/>
      <c r="AK17" s="164"/>
      <c r="AL17" s="165"/>
      <c r="AM17" s="163"/>
      <c r="AN17" s="166"/>
      <c r="AO17" s="167"/>
      <c r="AP17" s="167"/>
      <c r="AQ17" s="164"/>
      <c r="AR17" s="165"/>
      <c r="AS17" s="163"/>
      <c r="AT17" s="166"/>
      <c r="AU17" s="167"/>
      <c r="AV17" s="167"/>
      <c r="AW17" s="164"/>
      <c r="AX17" s="165"/>
      <c r="AY17" s="163"/>
      <c r="AZ17" s="166"/>
      <c r="BA17" s="167"/>
      <c r="BB17" s="167"/>
      <c r="BC17" s="164"/>
      <c r="BD17" s="165"/>
      <c r="BE17" s="163"/>
      <c r="BF17" s="166"/>
      <c r="BG17" s="167"/>
      <c r="BH17" s="167"/>
      <c r="BI17" s="164"/>
      <c r="BJ17" s="165"/>
      <c r="BK17" s="163"/>
      <c r="BL17" s="166"/>
      <c r="BM17" s="167"/>
      <c r="BN17" s="167"/>
      <c r="BO17" s="164"/>
      <c r="BP17" s="165"/>
      <c r="BQ17" s="163"/>
      <c r="BR17" s="166"/>
      <c r="BS17" s="167"/>
      <c r="BT17" s="167"/>
      <c r="BU17" s="164"/>
      <c r="BV17" s="165"/>
      <c r="BW17" s="163"/>
      <c r="BX17" s="166"/>
      <c r="BY17" s="167"/>
      <c r="BZ17" s="167"/>
      <c r="CA17" s="164"/>
      <c r="CB17" s="165"/>
      <c r="CC17" s="163"/>
      <c r="CD17" s="166"/>
      <c r="CE17" s="167"/>
      <c r="CF17" s="167"/>
      <c r="CG17" s="164"/>
      <c r="CH17" s="165"/>
      <c r="CI17" s="163"/>
      <c r="CJ17" s="166"/>
      <c r="CK17" s="167"/>
      <c r="CL17" s="167"/>
      <c r="CM17" s="164"/>
      <c r="CN17" s="165"/>
      <c r="CO17" s="163"/>
      <c r="CP17" s="166"/>
      <c r="CQ17" s="167"/>
      <c r="CR17" s="167"/>
      <c r="CS17" s="164"/>
      <c r="CT17" s="165"/>
      <c r="CU17" s="163"/>
      <c r="CV17" s="166"/>
      <c r="CW17" s="167"/>
      <c r="CX17" s="167"/>
      <c r="CY17" s="164"/>
      <c r="CZ17" s="165"/>
      <c r="DA17" s="163"/>
      <c r="DB17" s="166"/>
      <c r="DC17" s="167"/>
      <c r="DD17" s="167"/>
      <c r="DE17" s="164"/>
      <c r="DF17" s="165"/>
      <c r="DG17" s="163"/>
      <c r="DH17" s="166"/>
      <c r="DI17" s="167"/>
      <c r="DJ17" s="167"/>
      <c r="DK17" s="164"/>
      <c r="DL17" s="165"/>
      <c r="DM17" s="163"/>
      <c r="DN17" s="166"/>
      <c r="DO17" s="167"/>
      <c r="DP17" s="167"/>
      <c r="DQ17" s="164"/>
      <c r="DR17" s="165"/>
      <c r="DS17" s="163"/>
      <c r="DT17" s="166"/>
      <c r="DU17" s="167"/>
      <c r="DV17" s="167"/>
      <c r="DW17" s="164"/>
      <c r="DX17" s="165"/>
      <c r="DY17" s="163"/>
      <c r="DZ17" s="166"/>
      <c r="EA17" s="167"/>
      <c r="EB17" s="167"/>
      <c r="EC17" s="164"/>
      <c r="ED17" s="165"/>
      <c r="EE17" s="163"/>
      <c r="EF17" s="166"/>
      <c r="EG17" s="167"/>
      <c r="EH17" s="167"/>
      <c r="EI17" s="164"/>
      <c r="EJ17" s="165"/>
      <c r="EK17" s="163"/>
      <c r="EL17" s="166"/>
      <c r="EM17" s="167"/>
      <c r="EN17" s="167"/>
      <c r="EO17" s="164"/>
      <c r="EP17" s="165"/>
      <c r="EQ17" s="163"/>
      <c r="ER17" s="166"/>
      <c r="ES17" s="167"/>
      <c r="ET17" s="167"/>
      <c r="EU17" s="164"/>
      <c r="EV17" s="165"/>
      <c r="EW17" s="163"/>
      <c r="EX17" s="166"/>
      <c r="EY17" s="167"/>
      <c r="EZ17" s="167"/>
      <c r="FA17" s="164"/>
      <c r="FB17" s="165"/>
      <c r="FC17" s="163"/>
      <c r="FD17" s="166"/>
      <c r="FE17" s="167"/>
      <c r="FF17" s="167"/>
      <c r="FG17" s="164"/>
      <c r="FH17" s="165"/>
      <c r="FI17" s="163"/>
      <c r="FJ17" s="166"/>
      <c r="FK17" s="167"/>
      <c r="FL17" s="167"/>
      <c r="FM17" s="164"/>
      <c r="FN17" s="165"/>
      <c r="FO17" s="163"/>
      <c r="FP17" s="166"/>
      <c r="FQ17" s="167"/>
      <c r="FR17" s="167"/>
      <c r="FS17" s="164"/>
      <c r="FT17" s="165"/>
      <c r="FU17" s="163"/>
      <c r="FV17" s="166"/>
      <c r="FW17" s="167"/>
      <c r="FX17" s="167"/>
      <c r="FY17" s="164"/>
      <c r="FZ17" s="165"/>
      <c r="GA17" s="163"/>
      <c r="GB17" s="166"/>
      <c r="GC17" s="167"/>
      <c r="GD17" s="167"/>
      <c r="GE17" s="164"/>
      <c r="GF17" s="165"/>
      <c r="GG17" s="163"/>
      <c r="GH17" s="166"/>
      <c r="GI17" s="167"/>
      <c r="GJ17" s="167"/>
      <c r="GK17" s="164"/>
      <c r="GL17" s="165"/>
      <c r="GM17" s="163"/>
      <c r="GN17" s="166"/>
      <c r="GO17" s="167"/>
      <c r="GP17" s="167"/>
      <c r="GQ17" s="164"/>
      <c r="GR17" s="165"/>
      <c r="GS17" s="163"/>
      <c r="GT17" s="166"/>
      <c r="GU17" s="167"/>
      <c r="GV17" s="167"/>
      <c r="GW17" s="164"/>
      <c r="GX17" s="165"/>
      <c r="GY17" s="163"/>
      <c r="GZ17" s="166"/>
      <c r="HA17" s="167"/>
      <c r="HB17" s="167"/>
      <c r="HC17" s="164"/>
      <c r="HD17" s="165"/>
      <c r="HE17" s="163"/>
      <c r="HF17" s="166"/>
      <c r="HG17" s="167"/>
      <c r="HH17" s="167"/>
      <c r="HI17" s="164"/>
      <c r="HJ17" s="165"/>
      <c r="HK17" s="163"/>
      <c r="HL17" s="166"/>
      <c r="HM17" s="167"/>
      <c r="HN17" s="167"/>
      <c r="HO17" s="164"/>
      <c r="HP17" s="165"/>
      <c r="HQ17" s="163"/>
      <c r="HR17" s="166"/>
      <c r="HS17" s="167"/>
      <c r="HT17" s="167"/>
      <c r="HU17" s="164"/>
      <c r="HV17" s="165"/>
      <c r="HW17" s="163"/>
      <c r="HX17" s="166"/>
      <c r="HY17" s="167"/>
      <c r="HZ17" s="167"/>
      <c r="IA17" s="164"/>
      <c r="IB17" s="165"/>
      <c r="IC17" s="163"/>
      <c r="ID17" s="166"/>
      <c r="IE17" s="167"/>
      <c r="IF17" s="167"/>
      <c r="IG17" s="164"/>
      <c r="IH17" s="165"/>
      <c r="II17" s="163"/>
      <c r="IJ17" s="166"/>
      <c r="IK17" s="167"/>
      <c r="IL17" s="167"/>
      <c r="IM17" s="164"/>
      <c r="IN17" s="165"/>
      <c r="IO17" s="163"/>
      <c r="IP17" s="166"/>
      <c r="IQ17" s="167"/>
      <c r="IR17" s="167"/>
      <c r="IS17" s="164"/>
      <c r="IT17" s="165"/>
      <c r="IU17" s="163"/>
      <c r="IV17" s="166"/>
    </row>
    <row r="18" spans="1:256" s="195" customFormat="1" ht="12.75">
      <c r="A18" s="164"/>
      <c r="B18" s="260" t="s">
        <v>527</v>
      </c>
      <c r="C18" s="163"/>
      <c r="D18" s="166"/>
      <c r="E18" s="167"/>
      <c r="F18" s="167"/>
      <c r="G18" s="164"/>
      <c r="H18" s="165"/>
      <c r="I18" s="163"/>
      <c r="J18" s="166"/>
      <c r="K18" s="167"/>
      <c r="L18" s="167"/>
      <c r="M18" s="164"/>
      <c r="N18" s="165"/>
      <c r="O18" s="163"/>
      <c r="P18" s="166"/>
      <c r="Q18" s="167"/>
      <c r="R18" s="167"/>
      <c r="S18" s="164"/>
      <c r="T18" s="165"/>
      <c r="U18" s="163"/>
      <c r="V18" s="166"/>
      <c r="W18" s="167"/>
      <c r="X18" s="167"/>
      <c r="Y18" s="164"/>
      <c r="Z18" s="165"/>
      <c r="AA18" s="163"/>
      <c r="AB18" s="166"/>
      <c r="AC18" s="167"/>
      <c r="AD18" s="167"/>
      <c r="AE18" s="164"/>
      <c r="AF18" s="165"/>
      <c r="AG18" s="163"/>
      <c r="AH18" s="166"/>
      <c r="AI18" s="167"/>
      <c r="AJ18" s="167"/>
      <c r="AK18" s="164"/>
      <c r="AL18" s="165"/>
      <c r="AM18" s="163"/>
      <c r="AN18" s="166"/>
      <c r="AO18" s="167"/>
      <c r="AP18" s="167"/>
      <c r="AQ18" s="164"/>
      <c r="AR18" s="165"/>
      <c r="AS18" s="163"/>
      <c r="AT18" s="166"/>
      <c r="AU18" s="167"/>
      <c r="AV18" s="167"/>
      <c r="AW18" s="164"/>
      <c r="AX18" s="165"/>
      <c r="AY18" s="163"/>
      <c r="AZ18" s="166"/>
      <c r="BA18" s="167"/>
      <c r="BB18" s="167"/>
      <c r="BC18" s="164"/>
      <c r="BD18" s="165"/>
      <c r="BE18" s="163"/>
      <c r="BF18" s="166"/>
      <c r="BG18" s="167"/>
      <c r="BH18" s="167"/>
      <c r="BI18" s="164"/>
      <c r="BJ18" s="165"/>
      <c r="BK18" s="163"/>
      <c r="BL18" s="166"/>
      <c r="BM18" s="167"/>
      <c r="BN18" s="167"/>
      <c r="BO18" s="164"/>
      <c r="BP18" s="165"/>
      <c r="BQ18" s="163"/>
      <c r="BR18" s="166"/>
      <c r="BS18" s="167"/>
      <c r="BT18" s="167"/>
      <c r="BU18" s="164"/>
      <c r="BV18" s="165"/>
      <c r="BW18" s="163"/>
      <c r="BX18" s="166"/>
      <c r="BY18" s="167"/>
      <c r="BZ18" s="167"/>
      <c r="CA18" s="164"/>
      <c r="CB18" s="165"/>
      <c r="CC18" s="163"/>
      <c r="CD18" s="166"/>
      <c r="CE18" s="167"/>
      <c r="CF18" s="167"/>
      <c r="CG18" s="164"/>
      <c r="CH18" s="165"/>
      <c r="CI18" s="163"/>
      <c r="CJ18" s="166"/>
      <c r="CK18" s="167"/>
      <c r="CL18" s="167"/>
      <c r="CM18" s="164"/>
      <c r="CN18" s="165"/>
      <c r="CO18" s="163"/>
      <c r="CP18" s="166"/>
      <c r="CQ18" s="167"/>
      <c r="CR18" s="167"/>
      <c r="CS18" s="164"/>
      <c r="CT18" s="165"/>
      <c r="CU18" s="163"/>
      <c r="CV18" s="166"/>
      <c r="CW18" s="167"/>
      <c r="CX18" s="167"/>
      <c r="CY18" s="164"/>
      <c r="CZ18" s="165"/>
      <c r="DA18" s="163"/>
      <c r="DB18" s="166"/>
      <c r="DC18" s="167"/>
      <c r="DD18" s="167"/>
      <c r="DE18" s="164"/>
      <c r="DF18" s="165"/>
      <c r="DG18" s="163"/>
      <c r="DH18" s="166"/>
      <c r="DI18" s="167"/>
      <c r="DJ18" s="167"/>
      <c r="DK18" s="164"/>
      <c r="DL18" s="165"/>
      <c r="DM18" s="163"/>
      <c r="DN18" s="166"/>
      <c r="DO18" s="167"/>
      <c r="DP18" s="167"/>
      <c r="DQ18" s="164"/>
      <c r="DR18" s="165"/>
      <c r="DS18" s="163"/>
      <c r="DT18" s="166"/>
      <c r="DU18" s="167"/>
      <c r="DV18" s="167"/>
      <c r="DW18" s="164"/>
      <c r="DX18" s="165"/>
      <c r="DY18" s="163"/>
      <c r="DZ18" s="166"/>
      <c r="EA18" s="167"/>
      <c r="EB18" s="167"/>
      <c r="EC18" s="164"/>
      <c r="ED18" s="165"/>
      <c r="EE18" s="163"/>
      <c r="EF18" s="166"/>
      <c r="EG18" s="167"/>
      <c r="EH18" s="167"/>
      <c r="EI18" s="164"/>
      <c r="EJ18" s="165"/>
      <c r="EK18" s="163"/>
      <c r="EL18" s="166"/>
      <c r="EM18" s="167"/>
      <c r="EN18" s="167"/>
      <c r="EO18" s="164"/>
      <c r="EP18" s="165"/>
      <c r="EQ18" s="163"/>
      <c r="ER18" s="166"/>
      <c r="ES18" s="167"/>
      <c r="ET18" s="167"/>
      <c r="EU18" s="164"/>
      <c r="EV18" s="165"/>
      <c r="EW18" s="163"/>
      <c r="EX18" s="166"/>
      <c r="EY18" s="167"/>
      <c r="EZ18" s="167"/>
      <c r="FA18" s="164"/>
      <c r="FB18" s="165"/>
      <c r="FC18" s="163"/>
      <c r="FD18" s="166"/>
      <c r="FE18" s="167"/>
      <c r="FF18" s="167"/>
      <c r="FG18" s="164"/>
      <c r="FH18" s="165"/>
      <c r="FI18" s="163"/>
      <c r="FJ18" s="166"/>
      <c r="FK18" s="167"/>
      <c r="FL18" s="167"/>
      <c r="FM18" s="164"/>
      <c r="FN18" s="165"/>
      <c r="FO18" s="163"/>
      <c r="FP18" s="166"/>
      <c r="FQ18" s="167"/>
      <c r="FR18" s="167"/>
      <c r="FS18" s="164"/>
      <c r="FT18" s="165"/>
      <c r="FU18" s="163"/>
      <c r="FV18" s="166"/>
      <c r="FW18" s="167"/>
      <c r="FX18" s="167"/>
      <c r="FY18" s="164"/>
      <c r="FZ18" s="165"/>
      <c r="GA18" s="163"/>
      <c r="GB18" s="166"/>
      <c r="GC18" s="167"/>
      <c r="GD18" s="167"/>
      <c r="GE18" s="164"/>
      <c r="GF18" s="165"/>
      <c r="GG18" s="163"/>
      <c r="GH18" s="166"/>
      <c r="GI18" s="167"/>
      <c r="GJ18" s="167"/>
      <c r="GK18" s="164"/>
      <c r="GL18" s="165"/>
      <c r="GM18" s="163"/>
      <c r="GN18" s="166"/>
      <c r="GO18" s="167"/>
      <c r="GP18" s="167"/>
      <c r="GQ18" s="164"/>
      <c r="GR18" s="165"/>
      <c r="GS18" s="163"/>
      <c r="GT18" s="166"/>
      <c r="GU18" s="167"/>
      <c r="GV18" s="167"/>
      <c r="GW18" s="164"/>
      <c r="GX18" s="165"/>
      <c r="GY18" s="163"/>
      <c r="GZ18" s="166"/>
      <c r="HA18" s="167"/>
      <c r="HB18" s="167"/>
      <c r="HC18" s="164"/>
      <c r="HD18" s="165"/>
      <c r="HE18" s="163"/>
      <c r="HF18" s="166"/>
      <c r="HG18" s="167"/>
      <c r="HH18" s="167"/>
      <c r="HI18" s="164"/>
      <c r="HJ18" s="165"/>
      <c r="HK18" s="163"/>
      <c r="HL18" s="166"/>
      <c r="HM18" s="167"/>
      <c r="HN18" s="167"/>
      <c r="HO18" s="164"/>
      <c r="HP18" s="165"/>
      <c r="HQ18" s="163"/>
      <c r="HR18" s="166"/>
      <c r="HS18" s="167"/>
      <c r="HT18" s="167"/>
      <c r="HU18" s="164"/>
      <c r="HV18" s="165"/>
      <c r="HW18" s="163"/>
      <c r="HX18" s="166"/>
      <c r="HY18" s="167"/>
      <c r="HZ18" s="167"/>
      <c r="IA18" s="164"/>
      <c r="IB18" s="165"/>
      <c r="IC18" s="163"/>
      <c r="ID18" s="166"/>
      <c r="IE18" s="167"/>
      <c r="IF18" s="167"/>
      <c r="IG18" s="164"/>
      <c r="IH18" s="165"/>
      <c r="II18" s="163"/>
      <c r="IJ18" s="166"/>
      <c r="IK18" s="167"/>
      <c r="IL18" s="167"/>
      <c r="IM18" s="164"/>
      <c r="IN18" s="165"/>
      <c r="IO18" s="163"/>
      <c r="IP18" s="166"/>
      <c r="IQ18" s="167"/>
      <c r="IR18" s="167"/>
      <c r="IS18" s="164"/>
      <c r="IT18" s="165"/>
      <c r="IU18" s="163"/>
      <c r="IV18" s="166"/>
    </row>
    <row r="19" spans="1:256" s="195" customFormat="1" ht="12.75">
      <c r="A19" s="164"/>
      <c r="B19" s="165" t="s">
        <v>350</v>
      </c>
      <c r="C19" s="163" t="s">
        <v>705</v>
      </c>
      <c r="D19" s="166">
        <v>1</v>
      </c>
      <c r="E19" s="167"/>
      <c r="F19" s="167">
        <f aca="true" t="shared" si="0" ref="F19:F26">(E19*D19)</f>
        <v>0</v>
      </c>
      <c r="G19" s="164"/>
      <c r="H19" s="165"/>
      <c r="I19" s="163"/>
      <c r="J19" s="166"/>
      <c r="K19" s="167"/>
      <c r="L19" s="167"/>
      <c r="M19" s="164"/>
      <c r="N19" s="165"/>
      <c r="O19" s="163"/>
      <c r="P19" s="166"/>
      <c r="Q19" s="167"/>
      <c r="R19" s="167"/>
      <c r="S19" s="164"/>
      <c r="T19" s="165"/>
      <c r="U19" s="163"/>
      <c r="V19" s="166"/>
      <c r="W19" s="167"/>
      <c r="X19" s="167"/>
      <c r="Y19" s="164"/>
      <c r="Z19" s="165"/>
      <c r="AA19" s="163"/>
      <c r="AB19" s="166"/>
      <c r="AC19" s="167"/>
      <c r="AD19" s="167"/>
      <c r="AE19" s="164"/>
      <c r="AF19" s="165"/>
      <c r="AG19" s="163"/>
      <c r="AH19" s="166"/>
      <c r="AI19" s="167"/>
      <c r="AJ19" s="167"/>
      <c r="AK19" s="164"/>
      <c r="AL19" s="165"/>
      <c r="AM19" s="163"/>
      <c r="AN19" s="166"/>
      <c r="AO19" s="167"/>
      <c r="AP19" s="167"/>
      <c r="AQ19" s="164"/>
      <c r="AR19" s="165"/>
      <c r="AS19" s="163"/>
      <c r="AT19" s="166"/>
      <c r="AU19" s="167"/>
      <c r="AV19" s="167"/>
      <c r="AW19" s="164"/>
      <c r="AX19" s="165"/>
      <c r="AY19" s="163"/>
      <c r="AZ19" s="166"/>
      <c r="BA19" s="167"/>
      <c r="BB19" s="167"/>
      <c r="BC19" s="164"/>
      <c r="BD19" s="165"/>
      <c r="BE19" s="163"/>
      <c r="BF19" s="166"/>
      <c r="BG19" s="167"/>
      <c r="BH19" s="167"/>
      <c r="BI19" s="164"/>
      <c r="BJ19" s="165"/>
      <c r="BK19" s="163"/>
      <c r="BL19" s="166"/>
      <c r="BM19" s="167"/>
      <c r="BN19" s="167"/>
      <c r="BO19" s="164"/>
      <c r="BP19" s="165"/>
      <c r="BQ19" s="163"/>
      <c r="BR19" s="166"/>
      <c r="BS19" s="167"/>
      <c r="BT19" s="167"/>
      <c r="BU19" s="164"/>
      <c r="BV19" s="165"/>
      <c r="BW19" s="163"/>
      <c r="BX19" s="166"/>
      <c r="BY19" s="167"/>
      <c r="BZ19" s="167"/>
      <c r="CA19" s="164"/>
      <c r="CB19" s="165"/>
      <c r="CC19" s="163"/>
      <c r="CD19" s="166"/>
      <c r="CE19" s="167"/>
      <c r="CF19" s="167"/>
      <c r="CG19" s="164"/>
      <c r="CH19" s="165"/>
      <c r="CI19" s="163"/>
      <c r="CJ19" s="166"/>
      <c r="CK19" s="167"/>
      <c r="CL19" s="167"/>
      <c r="CM19" s="164"/>
      <c r="CN19" s="165"/>
      <c r="CO19" s="163"/>
      <c r="CP19" s="166"/>
      <c r="CQ19" s="167"/>
      <c r="CR19" s="167"/>
      <c r="CS19" s="164"/>
      <c r="CT19" s="165"/>
      <c r="CU19" s="163"/>
      <c r="CV19" s="166"/>
      <c r="CW19" s="167"/>
      <c r="CX19" s="167"/>
      <c r="CY19" s="164"/>
      <c r="CZ19" s="165"/>
      <c r="DA19" s="163"/>
      <c r="DB19" s="166"/>
      <c r="DC19" s="167"/>
      <c r="DD19" s="167"/>
      <c r="DE19" s="164"/>
      <c r="DF19" s="165"/>
      <c r="DG19" s="163"/>
      <c r="DH19" s="166"/>
      <c r="DI19" s="167"/>
      <c r="DJ19" s="167"/>
      <c r="DK19" s="164"/>
      <c r="DL19" s="165"/>
      <c r="DM19" s="163"/>
      <c r="DN19" s="166"/>
      <c r="DO19" s="167"/>
      <c r="DP19" s="167"/>
      <c r="DQ19" s="164"/>
      <c r="DR19" s="165"/>
      <c r="DS19" s="163"/>
      <c r="DT19" s="166"/>
      <c r="DU19" s="167"/>
      <c r="DV19" s="167"/>
      <c r="DW19" s="164"/>
      <c r="DX19" s="165"/>
      <c r="DY19" s="163"/>
      <c r="DZ19" s="166"/>
      <c r="EA19" s="167"/>
      <c r="EB19" s="167"/>
      <c r="EC19" s="164"/>
      <c r="ED19" s="165"/>
      <c r="EE19" s="163"/>
      <c r="EF19" s="166"/>
      <c r="EG19" s="167"/>
      <c r="EH19" s="167"/>
      <c r="EI19" s="164"/>
      <c r="EJ19" s="165"/>
      <c r="EK19" s="163"/>
      <c r="EL19" s="166"/>
      <c r="EM19" s="167"/>
      <c r="EN19" s="167"/>
      <c r="EO19" s="164"/>
      <c r="EP19" s="165"/>
      <c r="EQ19" s="163"/>
      <c r="ER19" s="166"/>
      <c r="ES19" s="167"/>
      <c r="ET19" s="167"/>
      <c r="EU19" s="164"/>
      <c r="EV19" s="165"/>
      <c r="EW19" s="163"/>
      <c r="EX19" s="166"/>
      <c r="EY19" s="167"/>
      <c r="EZ19" s="167"/>
      <c r="FA19" s="164"/>
      <c r="FB19" s="165"/>
      <c r="FC19" s="163"/>
      <c r="FD19" s="166"/>
      <c r="FE19" s="167"/>
      <c r="FF19" s="167"/>
      <c r="FG19" s="164"/>
      <c r="FH19" s="165"/>
      <c r="FI19" s="163"/>
      <c r="FJ19" s="166"/>
      <c r="FK19" s="167"/>
      <c r="FL19" s="167"/>
      <c r="FM19" s="164"/>
      <c r="FN19" s="165"/>
      <c r="FO19" s="163"/>
      <c r="FP19" s="166"/>
      <c r="FQ19" s="167"/>
      <c r="FR19" s="167"/>
      <c r="FS19" s="164"/>
      <c r="FT19" s="165"/>
      <c r="FU19" s="163"/>
      <c r="FV19" s="166"/>
      <c r="FW19" s="167"/>
      <c r="FX19" s="167"/>
      <c r="FY19" s="164"/>
      <c r="FZ19" s="165"/>
      <c r="GA19" s="163"/>
      <c r="GB19" s="166"/>
      <c r="GC19" s="167"/>
      <c r="GD19" s="167"/>
      <c r="GE19" s="164"/>
      <c r="GF19" s="165"/>
      <c r="GG19" s="163"/>
      <c r="GH19" s="166"/>
      <c r="GI19" s="167"/>
      <c r="GJ19" s="167"/>
      <c r="GK19" s="164"/>
      <c r="GL19" s="165"/>
      <c r="GM19" s="163"/>
      <c r="GN19" s="166"/>
      <c r="GO19" s="167"/>
      <c r="GP19" s="167"/>
      <c r="GQ19" s="164"/>
      <c r="GR19" s="165"/>
      <c r="GS19" s="163"/>
      <c r="GT19" s="166"/>
      <c r="GU19" s="167"/>
      <c r="GV19" s="167"/>
      <c r="GW19" s="164"/>
      <c r="GX19" s="165"/>
      <c r="GY19" s="163"/>
      <c r="GZ19" s="166"/>
      <c r="HA19" s="167"/>
      <c r="HB19" s="167"/>
      <c r="HC19" s="164"/>
      <c r="HD19" s="165"/>
      <c r="HE19" s="163"/>
      <c r="HF19" s="166"/>
      <c r="HG19" s="167"/>
      <c r="HH19" s="167"/>
      <c r="HI19" s="164"/>
      <c r="HJ19" s="165"/>
      <c r="HK19" s="163"/>
      <c r="HL19" s="166"/>
      <c r="HM19" s="167"/>
      <c r="HN19" s="167"/>
      <c r="HO19" s="164"/>
      <c r="HP19" s="165"/>
      <c r="HQ19" s="163"/>
      <c r="HR19" s="166"/>
      <c r="HS19" s="167"/>
      <c r="HT19" s="167"/>
      <c r="HU19" s="164"/>
      <c r="HV19" s="165"/>
      <c r="HW19" s="163"/>
      <c r="HX19" s="166"/>
      <c r="HY19" s="167"/>
      <c r="HZ19" s="167"/>
      <c r="IA19" s="164"/>
      <c r="IB19" s="165"/>
      <c r="IC19" s="163"/>
      <c r="ID19" s="166"/>
      <c r="IE19" s="167"/>
      <c r="IF19" s="167"/>
      <c r="IG19" s="164"/>
      <c r="IH19" s="165"/>
      <c r="II19" s="163"/>
      <c r="IJ19" s="166"/>
      <c r="IK19" s="167"/>
      <c r="IL19" s="167"/>
      <c r="IM19" s="164"/>
      <c r="IN19" s="165"/>
      <c r="IO19" s="163"/>
      <c r="IP19" s="166"/>
      <c r="IQ19" s="167"/>
      <c r="IR19" s="167"/>
      <c r="IS19" s="164"/>
      <c r="IT19" s="165"/>
      <c r="IU19" s="163"/>
      <c r="IV19" s="166"/>
    </row>
    <row r="20" spans="1:256" s="195" customFormat="1" ht="12.75">
      <c r="A20" s="164"/>
      <c r="B20" s="165" t="s">
        <v>351</v>
      </c>
      <c r="C20" s="163" t="s">
        <v>705</v>
      </c>
      <c r="D20" s="166">
        <v>9</v>
      </c>
      <c r="E20" s="167"/>
      <c r="F20" s="167">
        <f t="shared" si="0"/>
        <v>0</v>
      </c>
      <c r="G20" s="164"/>
      <c r="H20" s="165"/>
      <c r="I20" s="163"/>
      <c r="J20" s="166"/>
      <c r="K20" s="167"/>
      <c r="L20" s="167"/>
      <c r="M20" s="164"/>
      <c r="N20" s="165"/>
      <c r="O20" s="163"/>
      <c r="P20" s="166"/>
      <c r="Q20" s="167"/>
      <c r="R20" s="167"/>
      <c r="S20" s="164"/>
      <c r="T20" s="165"/>
      <c r="U20" s="163"/>
      <c r="V20" s="166"/>
      <c r="W20" s="167"/>
      <c r="X20" s="167"/>
      <c r="Y20" s="164"/>
      <c r="Z20" s="165"/>
      <c r="AA20" s="163"/>
      <c r="AB20" s="166"/>
      <c r="AC20" s="167"/>
      <c r="AD20" s="167"/>
      <c r="AE20" s="164"/>
      <c r="AF20" s="165"/>
      <c r="AG20" s="163"/>
      <c r="AH20" s="166"/>
      <c r="AI20" s="167"/>
      <c r="AJ20" s="167"/>
      <c r="AK20" s="164"/>
      <c r="AL20" s="165"/>
      <c r="AM20" s="163"/>
      <c r="AN20" s="166"/>
      <c r="AO20" s="167"/>
      <c r="AP20" s="167"/>
      <c r="AQ20" s="164"/>
      <c r="AR20" s="165"/>
      <c r="AS20" s="163"/>
      <c r="AT20" s="166"/>
      <c r="AU20" s="167"/>
      <c r="AV20" s="167"/>
      <c r="AW20" s="164"/>
      <c r="AX20" s="165"/>
      <c r="AY20" s="163"/>
      <c r="AZ20" s="166"/>
      <c r="BA20" s="167"/>
      <c r="BB20" s="167"/>
      <c r="BC20" s="164"/>
      <c r="BD20" s="165"/>
      <c r="BE20" s="163"/>
      <c r="BF20" s="166"/>
      <c r="BG20" s="167"/>
      <c r="BH20" s="167"/>
      <c r="BI20" s="164"/>
      <c r="BJ20" s="165"/>
      <c r="BK20" s="163"/>
      <c r="BL20" s="166"/>
      <c r="BM20" s="167"/>
      <c r="BN20" s="167"/>
      <c r="BO20" s="164"/>
      <c r="BP20" s="165"/>
      <c r="BQ20" s="163"/>
      <c r="BR20" s="166"/>
      <c r="BS20" s="167"/>
      <c r="BT20" s="167"/>
      <c r="BU20" s="164"/>
      <c r="BV20" s="165"/>
      <c r="BW20" s="163"/>
      <c r="BX20" s="166"/>
      <c r="BY20" s="167"/>
      <c r="BZ20" s="167"/>
      <c r="CA20" s="164"/>
      <c r="CB20" s="165"/>
      <c r="CC20" s="163"/>
      <c r="CD20" s="166"/>
      <c r="CE20" s="167"/>
      <c r="CF20" s="167"/>
      <c r="CG20" s="164"/>
      <c r="CH20" s="165"/>
      <c r="CI20" s="163"/>
      <c r="CJ20" s="166"/>
      <c r="CK20" s="167"/>
      <c r="CL20" s="167"/>
      <c r="CM20" s="164"/>
      <c r="CN20" s="165"/>
      <c r="CO20" s="163"/>
      <c r="CP20" s="166"/>
      <c r="CQ20" s="167"/>
      <c r="CR20" s="167"/>
      <c r="CS20" s="164"/>
      <c r="CT20" s="165"/>
      <c r="CU20" s="163"/>
      <c r="CV20" s="166"/>
      <c r="CW20" s="167"/>
      <c r="CX20" s="167"/>
      <c r="CY20" s="164"/>
      <c r="CZ20" s="165"/>
      <c r="DA20" s="163"/>
      <c r="DB20" s="166"/>
      <c r="DC20" s="167"/>
      <c r="DD20" s="167"/>
      <c r="DE20" s="164"/>
      <c r="DF20" s="165"/>
      <c r="DG20" s="163"/>
      <c r="DH20" s="166"/>
      <c r="DI20" s="167"/>
      <c r="DJ20" s="167"/>
      <c r="DK20" s="164"/>
      <c r="DL20" s="165"/>
      <c r="DM20" s="163"/>
      <c r="DN20" s="166"/>
      <c r="DO20" s="167"/>
      <c r="DP20" s="167"/>
      <c r="DQ20" s="164"/>
      <c r="DR20" s="165"/>
      <c r="DS20" s="163"/>
      <c r="DT20" s="166"/>
      <c r="DU20" s="167"/>
      <c r="DV20" s="167"/>
      <c r="DW20" s="164"/>
      <c r="DX20" s="165"/>
      <c r="DY20" s="163"/>
      <c r="DZ20" s="166"/>
      <c r="EA20" s="167"/>
      <c r="EB20" s="167"/>
      <c r="EC20" s="164"/>
      <c r="ED20" s="165"/>
      <c r="EE20" s="163"/>
      <c r="EF20" s="166"/>
      <c r="EG20" s="167"/>
      <c r="EH20" s="167"/>
      <c r="EI20" s="164"/>
      <c r="EJ20" s="165"/>
      <c r="EK20" s="163"/>
      <c r="EL20" s="166"/>
      <c r="EM20" s="167"/>
      <c r="EN20" s="167"/>
      <c r="EO20" s="164"/>
      <c r="EP20" s="165"/>
      <c r="EQ20" s="163"/>
      <c r="ER20" s="166"/>
      <c r="ES20" s="167"/>
      <c r="ET20" s="167"/>
      <c r="EU20" s="164"/>
      <c r="EV20" s="165"/>
      <c r="EW20" s="163"/>
      <c r="EX20" s="166"/>
      <c r="EY20" s="167"/>
      <c r="EZ20" s="167"/>
      <c r="FA20" s="164"/>
      <c r="FB20" s="165"/>
      <c r="FC20" s="163"/>
      <c r="FD20" s="166"/>
      <c r="FE20" s="167"/>
      <c r="FF20" s="167"/>
      <c r="FG20" s="164"/>
      <c r="FH20" s="165"/>
      <c r="FI20" s="163"/>
      <c r="FJ20" s="166"/>
      <c r="FK20" s="167"/>
      <c r="FL20" s="167"/>
      <c r="FM20" s="164"/>
      <c r="FN20" s="165"/>
      <c r="FO20" s="163"/>
      <c r="FP20" s="166"/>
      <c r="FQ20" s="167"/>
      <c r="FR20" s="167"/>
      <c r="FS20" s="164"/>
      <c r="FT20" s="165"/>
      <c r="FU20" s="163"/>
      <c r="FV20" s="166"/>
      <c r="FW20" s="167"/>
      <c r="FX20" s="167"/>
      <c r="FY20" s="164"/>
      <c r="FZ20" s="165"/>
      <c r="GA20" s="163"/>
      <c r="GB20" s="166"/>
      <c r="GC20" s="167"/>
      <c r="GD20" s="167"/>
      <c r="GE20" s="164"/>
      <c r="GF20" s="165"/>
      <c r="GG20" s="163"/>
      <c r="GH20" s="166"/>
      <c r="GI20" s="167"/>
      <c r="GJ20" s="167"/>
      <c r="GK20" s="164"/>
      <c r="GL20" s="165"/>
      <c r="GM20" s="163"/>
      <c r="GN20" s="166"/>
      <c r="GO20" s="167"/>
      <c r="GP20" s="167"/>
      <c r="GQ20" s="164"/>
      <c r="GR20" s="165"/>
      <c r="GS20" s="163"/>
      <c r="GT20" s="166"/>
      <c r="GU20" s="167"/>
      <c r="GV20" s="167"/>
      <c r="GW20" s="164"/>
      <c r="GX20" s="165"/>
      <c r="GY20" s="163"/>
      <c r="GZ20" s="166"/>
      <c r="HA20" s="167"/>
      <c r="HB20" s="167"/>
      <c r="HC20" s="164"/>
      <c r="HD20" s="165"/>
      <c r="HE20" s="163"/>
      <c r="HF20" s="166"/>
      <c r="HG20" s="167"/>
      <c r="HH20" s="167"/>
      <c r="HI20" s="164"/>
      <c r="HJ20" s="165"/>
      <c r="HK20" s="163"/>
      <c r="HL20" s="166"/>
      <c r="HM20" s="167"/>
      <c r="HN20" s="167"/>
      <c r="HO20" s="164"/>
      <c r="HP20" s="165"/>
      <c r="HQ20" s="163"/>
      <c r="HR20" s="166"/>
      <c r="HS20" s="167"/>
      <c r="HT20" s="167"/>
      <c r="HU20" s="164"/>
      <c r="HV20" s="165"/>
      <c r="HW20" s="163"/>
      <c r="HX20" s="166"/>
      <c r="HY20" s="167"/>
      <c r="HZ20" s="167"/>
      <c r="IA20" s="164"/>
      <c r="IB20" s="165"/>
      <c r="IC20" s="163"/>
      <c r="ID20" s="166"/>
      <c r="IE20" s="167"/>
      <c r="IF20" s="167"/>
      <c r="IG20" s="164"/>
      <c r="IH20" s="165"/>
      <c r="II20" s="163"/>
      <c r="IJ20" s="166"/>
      <c r="IK20" s="167"/>
      <c r="IL20" s="167"/>
      <c r="IM20" s="164"/>
      <c r="IN20" s="165"/>
      <c r="IO20" s="163"/>
      <c r="IP20" s="166"/>
      <c r="IQ20" s="167"/>
      <c r="IR20" s="167"/>
      <c r="IS20" s="164"/>
      <c r="IT20" s="165"/>
      <c r="IU20" s="163"/>
      <c r="IV20" s="166"/>
    </row>
    <row r="21" spans="1:256" s="195" customFormat="1" ht="12.75">
      <c r="A21" s="164"/>
      <c r="B21" s="165" t="s">
        <v>352</v>
      </c>
      <c r="C21" s="163" t="s">
        <v>705</v>
      </c>
      <c r="D21" s="166">
        <v>15</v>
      </c>
      <c r="E21" s="167"/>
      <c r="F21" s="167">
        <f t="shared" si="0"/>
        <v>0</v>
      </c>
      <c r="G21" s="164"/>
      <c r="H21" s="165"/>
      <c r="I21" s="163"/>
      <c r="J21" s="166"/>
      <c r="K21" s="167"/>
      <c r="L21" s="167"/>
      <c r="M21" s="164"/>
      <c r="N21" s="165"/>
      <c r="O21" s="163"/>
      <c r="P21" s="166"/>
      <c r="Q21" s="167"/>
      <c r="R21" s="167"/>
      <c r="S21" s="164"/>
      <c r="T21" s="165"/>
      <c r="U21" s="163"/>
      <c r="V21" s="166"/>
      <c r="W21" s="167"/>
      <c r="X21" s="167"/>
      <c r="Y21" s="164"/>
      <c r="Z21" s="165"/>
      <c r="AA21" s="163"/>
      <c r="AB21" s="166"/>
      <c r="AC21" s="167"/>
      <c r="AD21" s="167"/>
      <c r="AE21" s="164"/>
      <c r="AF21" s="165"/>
      <c r="AG21" s="163"/>
      <c r="AH21" s="166"/>
      <c r="AI21" s="167"/>
      <c r="AJ21" s="167"/>
      <c r="AK21" s="164"/>
      <c r="AL21" s="165"/>
      <c r="AM21" s="163"/>
      <c r="AN21" s="166"/>
      <c r="AO21" s="167"/>
      <c r="AP21" s="167"/>
      <c r="AQ21" s="164"/>
      <c r="AR21" s="165"/>
      <c r="AS21" s="163"/>
      <c r="AT21" s="166"/>
      <c r="AU21" s="167"/>
      <c r="AV21" s="167"/>
      <c r="AW21" s="164"/>
      <c r="AX21" s="165"/>
      <c r="AY21" s="163"/>
      <c r="AZ21" s="166"/>
      <c r="BA21" s="167"/>
      <c r="BB21" s="167"/>
      <c r="BC21" s="164"/>
      <c r="BD21" s="165"/>
      <c r="BE21" s="163"/>
      <c r="BF21" s="166"/>
      <c r="BG21" s="167"/>
      <c r="BH21" s="167"/>
      <c r="BI21" s="164"/>
      <c r="BJ21" s="165"/>
      <c r="BK21" s="163"/>
      <c r="BL21" s="166"/>
      <c r="BM21" s="167"/>
      <c r="BN21" s="167"/>
      <c r="BO21" s="164"/>
      <c r="BP21" s="165"/>
      <c r="BQ21" s="163"/>
      <c r="BR21" s="166"/>
      <c r="BS21" s="167"/>
      <c r="BT21" s="167"/>
      <c r="BU21" s="164"/>
      <c r="BV21" s="165"/>
      <c r="BW21" s="163"/>
      <c r="BX21" s="166"/>
      <c r="BY21" s="167"/>
      <c r="BZ21" s="167"/>
      <c r="CA21" s="164"/>
      <c r="CB21" s="165"/>
      <c r="CC21" s="163"/>
      <c r="CD21" s="166"/>
      <c r="CE21" s="167"/>
      <c r="CF21" s="167"/>
      <c r="CG21" s="164"/>
      <c r="CH21" s="165"/>
      <c r="CI21" s="163"/>
      <c r="CJ21" s="166"/>
      <c r="CK21" s="167"/>
      <c r="CL21" s="167"/>
      <c r="CM21" s="164"/>
      <c r="CN21" s="165"/>
      <c r="CO21" s="163"/>
      <c r="CP21" s="166"/>
      <c r="CQ21" s="167"/>
      <c r="CR21" s="167"/>
      <c r="CS21" s="164"/>
      <c r="CT21" s="165"/>
      <c r="CU21" s="163"/>
      <c r="CV21" s="166"/>
      <c r="CW21" s="167"/>
      <c r="CX21" s="167"/>
      <c r="CY21" s="164"/>
      <c r="CZ21" s="165"/>
      <c r="DA21" s="163"/>
      <c r="DB21" s="166"/>
      <c r="DC21" s="167"/>
      <c r="DD21" s="167"/>
      <c r="DE21" s="164"/>
      <c r="DF21" s="165"/>
      <c r="DG21" s="163"/>
      <c r="DH21" s="166"/>
      <c r="DI21" s="167"/>
      <c r="DJ21" s="167"/>
      <c r="DK21" s="164"/>
      <c r="DL21" s="165"/>
      <c r="DM21" s="163"/>
      <c r="DN21" s="166"/>
      <c r="DO21" s="167"/>
      <c r="DP21" s="167"/>
      <c r="DQ21" s="164"/>
      <c r="DR21" s="165"/>
      <c r="DS21" s="163"/>
      <c r="DT21" s="166"/>
      <c r="DU21" s="167"/>
      <c r="DV21" s="167"/>
      <c r="DW21" s="164"/>
      <c r="DX21" s="165"/>
      <c r="DY21" s="163"/>
      <c r="DZ21" s="166"/>
      <c r="EA21" s="167"/>
      <c r="EB21" s="167"/>
      <c r="EC21" s="164"/>
      <c r="ED21" s="165"/>
      <c r="EE21" s="163"/>
      <c r="EF21" s="166"/>
      <c r="EG21" s="167"/>
      <c r="EH21" s="167"/>
      <c r="EI21" s="164"/>
      <c r="EJ21" s="165"/>
      <c r="EK21" s="163"/>
      <c r="EL21" s="166"/>
      <c r="EM21" s="167"/>
      <c r="EN21" s="167"/>
      <c r="EO21" s="164"/>
      <c r="EP21" s="165"/>
      <c r="EQ21" s="163"/>
      <c r="ER21" s="166"/>
      <c r="ES21" s="167"/>
      <c r="ET21" s="167"/>
      <c r="EU21" s="164"/>
      <c r="EV21" s="165"/>
      <c r="EW21" s="163"/>
      <c r="EX21" s="166"/>
      <c r="EY21" s="167"/>
      <c r="EZ21" s="167"/>
      <c r="FA21" s="164"/>
      <c r="FB21" s="165"/>
      <c r="FC21" s="163"/>
      <c r="FD21" s="166"/>
      <c r="FE21" s="167"/>
      <c r="FF21" s="167"/>
      <c r="FG21" s="164"/>
      <c r="FH21" s="165"/>
      <c r="FI21" s="163"/>
      <c r="FJ21" s="166"/>
      <c r="FK21" s="167"/>
      <c r="FL21" s="167"/>
      <c r="FM21" s="164"/>
      <c r="FN21" s="165"/>
      <c r="FO21" s="163"/>
      <c r="FP21" s="166"/>
      <c r="FQ21" s="167"/>
      <c r="FR21" s="167"/>
      <c r="FS21" s="164"/>
      <c r="FT21" s="165"/>
      <c r="FU21" s="163"/>
      <c r="FV21" s="166"/>
      <c r="FW21" s="167"/>
      <c r="FX21" s="167"/>
      <c r="FY21" s="164"/>
      <c r="FZ21" s="165"/>
      <c r="GA21" s="163"/>
      <c r="GB21" s="166"/>
      <c r="GC21" s="167"/>
      <c r="GD21" s="167"/>
      <c r="GE21" s="164"/>
      <c r="GF21" s="165"/>
      <c r="GG21" s="163"/>
      <c r="GH21" s="166"/>
      <c r="GI21" s="167"/>
      <c r="GJ21" s="167"/>
      <c r="GK21" s="164"/>
      <c r="GL21" s="165"/>
      <c r="GM21" s="163"/>
      <c r="GN21" s="166"/>
      <c r="GO21" s="167"/>
      <c r="GP21" s="167"/>
      <c r="GQ21" s="164"/>
      <c r="GR21" s="165"/>
      <c r="GS21" s="163"/>
      <c r="GT21" s="166"/>
      <c r="GU21" s="167"/>
      <c r="GV21" s="167"/>
      <c r="GW21" s="164"/>
      <c r="GX21" s="165"/>
      <c r="GY21" s="163"/>
      <c r="GZ21" s="166"/>
      <c r="HA21" s="167"/>
      <c r="HB21" s="167"/>
      <c r="HC21" s="164"/>
      <c r="HD21" s="165"/>
      <c r="HE21" s="163"/>
      <c r="HF21" s="166"/>
      <c r="HG21" s="167"/>
      <c r="HH21" s="167"/>
      <c r="HI21" s="164"/>
      <c r="HJ21" s="165"/>
      <c r="HK21" s="163"/>
      <c r="HL21" s="166"/>
      <c r="HM21" s="167"/>
      <c r="HN21" s="167"/>
      <c r="HO21" s="164"/>
      <c r="HP21" s="165"/>
      <c r="HQ21" s="163"/>
      <c r="HR21" s="166"/>
      <c r="HS21" s="167"/>
      <c r="HT21" s="167"/>
      <c r="HU21" s="164"/>
      <c r="HV21" s="165"/>
      <c r="HW21" s="163"/>
      <c r="HX21" s="166"/>
      <c r="HY21" s="167"/>
      <c r="HZ21" s="167"/>
      <c r="IA21" s="164"/>
      <c r="IB21" s="165"/>
      <c r="IC21" s="163"/>
      <c r="ID21" s="166"/>
      <c r="IE21" s="167"/>
      <c r="IF21" s="167"/>
      <c r="IG21" s="164"/>
      <c r="IH21" s="165"/>
      <c r="II21" s="163"/>
      <c r="IJ21" s="166"/>
      <c r="IK21" s="167"/>
      <c r="IL21" s="167"/>
      <c r="IM21" s="164"/>
      <c r="IN21" s="165"/>
      <c r="IO21" s="163"/>
      <c r="IP21" s="166"/>
      <c r="IQ21" s="167"/>
      <c r="IR21" s="167"/>
      <c r="IS21" s="164"/>
      <c r="IT21" s="165"/>
      <c r="IU21" s="163"/>
      <c r="IV21" s="166"/>
    </row>
    <row r="22" spans="1:256" s="195" customFormat="1" ht="12.75">
      <c r="A22" s="164"/>
      <c r="B22" s="165" t="s">
        <v>353</v>
      </c>
      <c r="C22" s="163" t="s">
        <v>705</v>
      </c>
      <c r="D22" s="166">
        <v>1</v>
      </c>
      <c r="E22" s="167"/>
      <c r="F22" s="167">
        <f t="shared" si="0"/>
        <v>0</v>
      </c>
      <c r="G22" s="164"/>
      <c r="H22" s="165"/>
      <c r="I22" s="163"/>
      <c r="J22" s="166"/>
      <c r="K22" s="167"/>
      <c r="L22" s="167"/>
      <c r="M22" s="164"/>
      <c r="N22" s="165"/>
      <c r="O22" s="163"/>
      <c r="P22" s="166"/>
      <c r="Q22" s="167"/>
      <c r="R22" s="167"/>
      <c r="S22" s="164"/>
      <c r="T22" s="165"/>
      <c r="U22" s="163"/>
      <c r="V22" s="166"/>
      <c r="W22" s="167"/>
      <c r="X22" s="167"/>
      <c r="Y22" s="164"/>
      <c r="Z22" s="165"/>
      <c r="AA22" s="163"/>
      <c r="AB22" s="166"/>
      <c r="AC22" s="167"/>
      <c r="AD22" s="167"/>
      <c r="AE22" s="164"/>
      <c r="AF22" s="165"/>
      <c r="AG22" s="163"/>
      <c r="AH22" s="166"/>
      <c r="AI22" s="167"/>
      <c r="AJ22" s="167"/>
      <c r="AK22" s="164"/>
      <c r="AL22" s="165"/>
      <c r="AM22" s="163"/>
      <c r="AN22" s="166"/>
      <c r="AO22" s="167"/>
      <c r="AP22" s="167"/>
      <c r="AQ22" s="164"/>
      <c r="AR22" s="165"/>
      <c r="AS22" s="163"/>
      <c r="AT22" s="166"/>
      <c r="AU22" s="167"/>
      <c r="AV22" s="167"/>
      <c r="AW22" s="164"/>
      <c r="AX22" s="165"/>
      <c r="AY22" s="163"/>
      <c r="AZ22" s="166"/>
      <c r="BA22" s="167"/>
      <c r="BB22" s="167"/>
      <c r="BC22" s="164"/>
      <c r="BD22" s="165"/>
      <c r="BE22" s="163"/>
      <c r="BF22" s="166"/>
      <c r="BG22" s="167"/>
      <c r="BH22" s="167"/>
      <c r="BI22" s="164"/>
      <c r="BJ22" s="165"/>
      <c r="BK22" s="163"/>
      <c r="BL22" s="166"/>
      <c r="BM22" s="167"/>
      <c r="BN22" s="167"/>
      <c r="BO22" s="164"/>
      <c r="BP22" s="165"/>
      <c r="BQ22" s="163"/>
      <c r="BR22" s="166"/>
      <c r="BS22" s="167"/>
      <c r="BT22" s="167"/>
      <c r="BU22" s="164"/>
      <c r="BV22" s="165"/>
      <c r="BW22" s="163"/>
      <c r="BX22" s="166"/>
      <c r="BY22" s="167"/>
      <c r="BZ22" s="167"/>
      <c r="CA22" s="164"/>
      <c r="CB22" s="165"/>
      <c r="CC22" s="163"/>
      <c r="CD22" s="166"/>
      <c r="CE22" s="167"/>
      <c r="CF22" s="167"/>
      <c r="CG22" s="164"/>
      <c r="CH22" s="165"/>
      <c r="CI22" s="163"/>
      <c r="CJ22" s="166"/>
      <c r="CK22" s="167"/>
      <c r="CL22" s="167"/>
      <c r="CM22" s="164"/>
      <c r="CN22" s="165"/>
      <c r="CO22" s="163"/>
      <c r="CP22" s="166"/>
      <c r="CQ22" s="167"/>
      <c r="CR22" s="167"/>
      <c r="CS22" s="164"/>
      <c r="CT22" s="165"/>
      <c r="CU22" s="163"/>
      <c r="CV22" s="166"/>
      <c r="CW22" s="167"/>
      <c r="CX22" s="167"/>
      <c r="CY22" s="164"/>
      <c r="CZ22" s="165"/>
      <c r="DA22" s="163"/>
      <c r="DB22" s="166"/>
      <c r="DC22" s="167"/>
      <c r="DD22" s="167"/>
      <c r="DE22" s="164"/>
      <c r="DF22" s="165"/>
      <c r="DG22" s="163"/>
      <c r="DH22" s="166"/>
      <c r="DI22" s="167"/>
      <c r="DJ22" s="167"/>
      <c r="DK22" s="164"/>
      <c r="DL22" s="165"/>
      <c r="DM22" s="163"/>
      <c r="DN22" s="166"/>
      <c r="DO22" s="167"/>
      <c r="DP22" s="167"/>
      <c r="DQ22" s="164"/>
      <c r="DR22" s="165"/>
      <c r="DS22" s="163"/>
      <c r="DT22" s="166"/>
      <c r="DU22" s="167"/>
      <c r="DV22" s="167"/>
      <c r="DW22" s="164"/>
      <c r="DX22" s="165"/>
      <c r="DY22" s="163"/>
      <c r="DZ22" s="166"/>
      <c r="EA22" s="167"/>
      <c r="EB22" s="167"/>
      <c r="EC22" s="164"/>
      <c r="ED22" s="165"/>
      <c r="EE22" s="163"/>
      <c r="EF22" s="166"/>
      <c r="EG22" s="167"/>
      <c r="EH22" s="167"/>
      <c r="EI22" s="164"/>
      <c r="EJ22" s="165"/>
      <c r="EK22" s="163"/>
      <c r="EL22" s="166"/>
      <c r="EM22" s="167"/>
      <c r="EN22" s="167"/>
      <c r="EO22" s="164"/>
      <c r="EP22" s="165"/>
      <c r="EQ22" s="163"/>
      <c r="ER22" s="166"/>
      <c r="ES22" s="167"/>
      <c r="ET22" s="167"/>
      <c r="EU22" s="164"/>
      <c r="EV22" s="165"/>
      <c r="EW22" s="163"/>
      <c r="EX22" s="166"/>
      <c r="EY22" s="167"/>
      <c r="EZ22" s="167"/>
      <c r="FA22" s="164"/>
      <c r="FB22" s="165"/>
      <c r="FC22" s="163"/>
      <c r="FD22" s="166"/>
      <c r="FE22" s="167"/>
      <c r="FF22" s="167"/>
      <c r="FG22" s="164"/>
      <c r="FH22" s="165"/>
      <c r="FI22" s="163"/>
      <c r="FJ22" s="166"/>
      <c r="FK22" s="167"/>
      <c r="FL22" s="167"/>
      <c r="FM22" s="164"/>
      <c r="FN22" s="165"/>
      <c r="FO22" s="163"/>
      <c r="FP22" s="166"/>
      <c r="FQ22" s="167"/>
      <c r="FR22" s="167"/>
      <c r="FS22" s="164"/>
      <c r="FT22" s="165"/>
      <c r="FU22" s="163"/>
      <c r="FV22" s="166"/>
      <c r="FW22" s="167"/>
      <c r="FX22" s="167"/>
      <c r="FY22" s="164"/>
      <c r="FZ22" s="165"/>
      <c r="GA22" s="163"/>
      <c r="GB22" s="166"/>
      <c r="GC22" s="167"/>
      <c r="GD22" s="167"/>
      <c r="GE22" s="164"/>
      <c r="GF22" s="165"/>
      <c r="GG22" s="163"/>
      <c r="GH22" s="166"/>
      <c r="GI22" s="167"/>
      <c r="GJ22" s="167"/>
      <c r="GK22" s="164"/>
      <c r="GL22" s="165"/>
      <c r="GM22" s="163"/>
      <c r="GN22" s="166"/>
      <c r="GO22" s="167"/>
      <c r="GP22" s="167"/>
      <c r="GQ22" s="164"/>
      <c r="GR22" s="165"/>
      <c r="GS22" s="163"/>
      <c r="GT22" s="166"/>
      <c r="GU22" s="167"/>
      <c r="GV22" s="167"/>
      <c r="GW22" s="164"/>
      <c r="GX22" s="165"/>
      <c r="GY22" s="163"/>
      <c r="GZ22" s="166"/>
      <c r="HA22" s="167"/>
      <c r="HB22" s="167"/>
      <c r="HC22" s="164"/>
      <c r="HD22" s="165"/>
      <c r="HE22" s="163"/>
      <c r="HF22" s="166"/>
      <c r="HG22" s="167"/>
      <c r="HH22" s="167"/>
      <c r="HI22" s="164"/>
      <c r="HJ22" s="165"/>
      <c r="HK22" s="163"/>
      <c r="HL22" s="166"/>
      <c r="HM22" s="167"/>
      <c r="HN22" s="167"/>
      <c r="HO22" s="164"/>
      <c r="HP22" s="165"/>
      <c r="HQ22" s="163"/>
      <c r="HR22" s="166"/>
      <c r="HS22" s="167"/>
      <c r="HT22" s="167"/>
      <c r="HU22" s="164"/>
      <c r="HV22" s="165"/>
      <c r="HW22" s="163"/>
      <c r="HX22" s="166"/>
      <c r="HY22" s="167"/>
      <c r="HZ22" s="167"/>
      <c r="IA22" s="164"/>
      <c r="IB22" s="165"/>
      <c r="IC22" s="163"/>
      <c r="ID22" s="166"/>
      <c r="IE22" s="167"/>
      <c r="IF22" s="167"/>
      <c r="IG22" s="164"/>
      <c r="IH22" s="165"/>
      <c r="II22" s="163"/>
      <c r="IJ22" s="166"/>
      <c r="IK22" s="167"/>
      <c r="IL22" s="167"/>
      <c r="IM22" s="164"/>
      <c r="IN22" s="165"/>
      <c r="IO22" s="163"/>
      <c r="IP22" s="166"/>
      <c r="IQ22" s="167"/>
      <c r="IR22" s="167"/>
      <c r="IS22" s="164"/>
      <c r="IT22" s="165"/>
      <c r="IU22" s="163"/>
      <c r="IV22" s="166"/>
    </row>
    <row r="23" spans="1:256" s="195" customFormat="1" ht="12.75">
      <c r="A23" s="164"/>
      <c r="B23" s="165" t="s">
        <v>354</v>
      </c>
      <c r="C23" s="163" t="s">
        <v>705</v>
      </c>
      <c r="D23" s="166">
        <v>16</v>
      </c>
      <c r="E23" s="167"/>
      <c r="F23" s="167">
        <f t="shared" si="0"/>
        <v>0</v>
      </c>
      <c r="G23" s="164"/>
      <c r="H23" s="165"/>
      <c r="I23" s="163"/>
      <c r="J23" s="166"/>
      <c r="K23" s="167"/>
      <c r="L23" s="167"/>
      <c r="M23" s="164"/>
      <c r="N23" s="165"/>
      <c r="O23" s="163"/>
      <c r="P23" s="166"/>
      <c r="Q23" s="167"/>
      <c r="R23" s="167"/>
      <c r="S23" s="164"/>
      <c r="T23" s="165"/>
      <c r="U23" s="163"/>
      <c r="V23" s="166"/>
      <c r="W23" s="167"/>
      <c r="X23" s="167"/>
      <c r="Y23" s="164"/>
      <c r="Z23" s="165"/>
      <c r="AA23" s="163"/>
      <c r="AB23" s="166"/>
      <c r="AC23" s="167"/>
      <c r="AD23" s="167"/>
      <c r="AE23" s="164"/>
      <c r="AF23" s="165"/>
      <c r="AG23" s="163"/>
      <c r="AH23" s="166"/>
      <c r="AI23" s="167"/>
      <c r="AJ23" s="167"/>
      <c r="AK23" s="164"/>
      <c r="AL23" s="165"/>
      <c r="AM23" s="163"/>
      <c r="AN23" s="166"/>
      <c r="AO23" s="167"/>
      <c r="AP23" s="167"/>
      <c r="AQ23" s="164"/>
      <c r="AR23" s="165"/>
      <c r="AS23" s="163"/>
      <c r="AT23" s="166"/>
      <c r="AU23" s="167"/>
      <c r="AV23" s="167"/>
      <c r="AW23" s="164"/>
      <c r="AX23" s="165"/>
      <c r="AY23" s="163"/>
      <c r="AZ23" s="166"/>
      <c r="BA23" s="167"/>
      <c r="BB23" s="167"/>
      <c r="BC23" s="164"/>
      <c r="BD23" s="165"/>
      <c r="BE23" s="163"/>
      <c r="BF23" s="166"/>
      <c r="BG23" s="167"/>
      <c r="BH23" s="167"/>
      <c r="BI23" s="164"/>
      <c r="BJ23" s="165"/>
      <c r="BK23" s="163"/>
      <c r="BL23" s="166"/>
      <c r="BM23" s="167"/>
      <c r="BN23" s="167"/>
      <c r="BO23" s="164"/>
      <c r="BP23" s="165"/>
      <c r="BQ23" s="163"/>
      <c r="BR23" s="166"/>
      <c r="BS23" s="167"/>
      <c r="BT23" s="167"/>
      <c r="BU23" s="164"/>
      <c r="BV23" s="165"/>
      <c r="BW23" s="163"/>
      <c r="BX23" s="166"/>
      <c r="BY23" s="167"/>
      <c r="BZ23" s="167"/>
      <c r="CA23" s="164"/>
      <c r="CB23" s="165"/>
      <c r="CC23" s="163"/>
      <c r="CD23" s="166"/>
      <c r="CE23" s="167"/>
      <c r="CF23" s="167"/>
      <c r="CG23" s="164"/>
      <c r="CH23" s="165"/>
      <c r="CI23" s="163"/>
      <c r="CJ23" s="166"/>
      <c r="CK23" s="167"/>
      <c r="CL23" s="167"/>
      <c r="CM23" s="164"/>
      <c r="CN23" s="165"/>
      <c r="CO23" s="163"/>
      <c r="CP23" s="166"/>
      <c r="CQ23" s="167"/>
      <c r="CR23" s="167"/>
      <c r="CS23" s="164"/>
      <c r="CT23" s="165"/>
      <c r="CU23" s="163"/>
      <c r="CV23" s="166"/>
      <c r="CW23" s="167"/>
      <c r="CX23" s="167"/>
      <c r="CY23" s="164"/>
      <c r="CZ23" s="165"/>
      <c r="DA23" s="163"/>
      <c r="DB23" s="166"/>
      <c r="DC23" s="167"/>
      <c r="DD23" s="167"/>
      <c r="DE23" s="164"/>
      <c r="DF23" s="165"/>
      <c r="DG23" s="163"/>
      <c r="DH23" s="166"/>
      <c r="DI23" s="167"/>
      <c r="DJ23" s="167"/>
      <c r="DK23" s="164"/>
      <c r="DL23" s="165"/>
      <c r="DM23" s="163"/>
      <c r="DN23" s="166"/>
      <c r="DO23" s="167"/>
      <c r="DP23" s="167"/>
      <c r="DQ23" s="164"/>
      <c r="DR23" s="165"/>
      <c r="DS23" s="163"/>
      <c r="DT23" s="166"/>
      <c r="DU23" s="167"/>
      <c r="DV23" s="167"/>
      <c r="DW23" s="164"/>
      <c r="DX23" s="165"/>
      <c r="DY23" s="163"/>
      <c r="DZ23" s="166"/>
      <c r="EA23" s="167"/>
      <c r="EB23" s="167"/>
      <c r="EC23" s="164"/>
      <c r="ED23" s="165"/>
      <c r="EE23" s="163"/>
      <c r="EF23" s="166"/>
      <c r="EG23" s="167"/>
      <c r="EH23" s="167"/>
      <c r="EI23" s="164"/>
      <c r="EJ23" s="165"/>
      <c r="EK23" s="163"/>
      <c r="EL23" s="166"/>
      <c r="EM23" s="167"/>
      <c r="EN23" s="167"/>
      <c r="EO23" s="164"/>
      <c r="EP23" s="165"/>
      <c r="EQ23" s="163"/>
      <c r="ER23" s="166"/>
      <c r="ES23" s="167"/>
      <c r="ET23" s="167"/>
      <c r="EU23" s="164"/>
      <c r="EV23" s="165"/>
      <c r="EW23" s="163"/>
      <c r="EX23" s="166"/>
      <c r="EY23" s="167"/>
      <c r="EZ23" s="167"/>
      <c r="FA23" s="164"/>
      <c r="FB23" s="165"/>
      <c r="FC23" s="163"/>
      <c r="FD23" s="166"/>
      <c r="FE23" s="167"/>
      <c r="FF23" s="167"/>
      <c r="FG23" s="164"/>
      <c r="FH23" s="165"/>
      <c r="FI23" s="163"/>
      <c r="FJ23" s="166"/>
      <c r="FK23" s="167"/>
      <c r="FL23" s="167"/>
      <c r="FM23" s="164"/>
      <c r="FN23" s="165"/>
      <c r="FO23" s="163"/>
      <c r="FP23" s="166"/>
      <c r="FQ23" s="167"/>
      <c r="FR23" s="167"/>
      <c r="FS23" s="164"/>
      <c r="FT23" s="165"/>
      <c r="FU23" s="163"/>
      <c r="FV23" s="166"/>
      <c r="FW23" s="167"/>
      <c r="FX23" s="167"/>
      <c r="FY23" s="164"/>
      <c r="FZ23" s="165"/>
      <c r="GA23" s="163"/>
      <c r="GB23" s="166"/>
      <c r="GC23" s="167"/>
      <c r="GD23" s="167"/>
      <c r="GE23" s="164"/>
      <c r="GF23" s="165"/>
      <c r="GG23" s="163"/>
      <c r="GH23" s="166"/>
      <c r="GI23" s="167"/>
      <c r="GJ23" s="167"/>
      <c r="GK23" s="164"/>
      <c r="GL23" s="165"/>
      <c r="GM23" s="163"/>
      <c r="GN23" s="166"/>
      <c r="GO23" s="167"/>
      <c r="GP23" s="167"/>
      <c r="GQ23" s="164"/>
      <c r="GR23" s="165"/>
      <c r="GS23" s="163"/>
      <c r="GT23" s="166"/>
      <c r="GU23" s="167"/>
      <c r="GV23" s="167"/>
      <c r="GW23" s="164"/>
      <c r="GX23" s="165"/>
      <c r="GY23" s="163"/>
      <c r="GZ23" s="166"/>
      <c r="HA23" s="167"/>
      <c r="HB23" s="167"/>
      <c r="HC23" s="164"/>
      <c r="HD23" s="165"/>
      <c r="HE23" s="163"/>
      <c r="HF23" s="166"/>
      <c r="HG23" s="167"/>
      <c r="HH23" s="167"/>
      <c r="HI23" s="164"/>
      <c r="HJ23" s="165"/>
      <c r="HK23" s="163"/>
      <c r="HL23" s="166"/>
      <c r="HM23" s="167"/>
      <c r="HN23" s="167"/>
      <c r="HO23" s="164"/>
      <c r="HP23" s="165"/>
      <c r="HQ23" s="163"/>
      <c r="HR23" s="166"/>
      <c r="HS23" s="167"/>
      <c r="HT23" s="167"/>
      <c r="HU23" s="164"/>
      <c r="HV23" s="165"/>
      <c r="HW23" s="163"/>
      <c r="HX23" s="166"/>
      <c r="HY23" s="167"/>
      <c r="HZ23" s="167"/>
      <c r="IA23" s="164"/>
      <c r="IB23" s="165"/>
      <c r="IC23" s="163"/>
      <c r="ID23" s="166"/>
      <c r="IE23" s="167"/>
      <c r="IF23" s="167"/>
      <c r="IG23" s="164"/>
      <c r="IH23" s="165"/>
      <c r="II23" s="163"/>
      <c r="IJ23" s="166"/>
      <c r="IK23" s="167"/>
      <c r="IL23" s="167"/>
      <c r="IM23" s="164"/>
      <c r="IN23" s="165"/>
      <c r="IO23" s="163"/>
      <c r="IP23" s="166"/>
      <c r="IQ23" s="167"/>
      <c r="IR23" s="167"/>
      <c r="IS23" s="164"/>
      <c r="IT23" s="165"/>
      <c r="IU23" s="163"/>
      <c r="IV23" s="166"/>
    </row>
    <row r="24" spans="1:256" s="195" customFormat="1" ht="12.75">
      <c r="A24" s="164"/>
      <c r="B24" s="165" t="s">
        <v>355</v>
      </c>
      <c r="C24" s="163" t="s">
        <v>315</v>
      </c>
      <c r="D24" s="166">
        <v>2</v>
      </c>
      <c r="E24" s="167"/>
      <c r="F24" s="167">
        <f t="shared" si="0"/>
        <v>0</v>
      </c>
      <c r="G24" s="164"/>
      <c r="H24" s="165"/>
      <c r="I24" s="163"/>
      <c r="J24" s="166"/>
      <c r="K24" s="167"/>
      <c r="L24" s="167"/>
      <c r="M24" s="164"/>
      <c r="N24" s="165"/>
      <c r="O24" s="163"/>
      <c r="P24" s="166"/>
      <c r="Q24" s="167"/>
      <c r="R24" s="167"/>
      <c r="S24" s="164"/>
      <c r="T24" s="165"/>
      <c r="U24" s="163"/>
      <c r="V24" s="166"/>
      <c r="W24" s="167"/>
      <c r="X24" s="167"/>
      <c r="Y24" s="164"/>
      <c r="Z24" s="165"/>
      <c r="AA24" s="163"/>
      <c r="AB24" s="166"/>
      <c r="AC24" s="167"/>
      <c r="AD24" s="167"/>
      <c r="AE24" s="164"/>
      <c r="AF24" s="165"/>
      <c r="AG24" s="163"/>
      <c r="AH24" s="166"/>
      <c r="AI24" s="167"/>
      <c r="AJ24" s="167"/>
      <c r="AK24" s="164"/>
      <c r="AL24" s="165"/>
      <c r="AM24" s="163"/>
      <c r="AN24" s="166"/>
      <c r="AO24" s="167"/>
      <c r="AP24" s="167"/>
      <c r="AQ24" s="164"/>
      <c r="AR24" s="165"/>
      <c r="AS24" s="163"/>
      <c r="AT24" s="166"/>
      <c r="AU24" s="167"/>
      <c r="AV24" s="167"/>
      <c r="AW24" s="164"/>
      <c r="AX24" s="165"/>
      <c r="AY24" s="163"/>
      <c r="AZ24" s="166"/>
      <c r="BA24" s="167"/>
      <c r="BB24" s="167"/>
      <c r="BC24" s="164"/>
      <c r="BD24" s="165"/>
      <c r="BE24" s="163"/>
      <c r="BF24" s="166"/>
      <c r="BG24" s="167"/>
      <c r="BH24" s="167"/>
      <c r="BI24" s="164"/>
      <c r="BJ24" s="165"/>
      <c r="BK24" s="163"/>
      <c r="BL24" s="166"/>
      <c r="BM24" s="167"/>
      <c r="BN24" s="167"/>
      <c r="BO24" s="164"/>
      <c r="BP24" s="165"/>
      <c r="BQ24" s="163"/>
      <c r="BR24" s="166"/>
      <c r="BS24" s="167"/>
      <c r="BT24" s="167"/>
      <c r="BU24" s="164"/>
      <c r="BV24" s="165"/>
      <c r="BW24" s="163"/>
      <c r="BX24" s="166"/>
      <c r="BY24" s="167"/>
      <c r="BZ24" s="167"/>
      <c r="CA24" s="164"/>
      <c r="CB24" s="165"/>
      <c r="CC24" s="163"/>
      <c r="CD24" s="166"/>
      <c r="CE24" s="167"/>
      <c r="CF24" s="167"/>
      <c r="CG24" s="164"/>
      <c r="CH24" s="165"/>
      <c r="CI24" s="163"/>
      <c r="CJ24" s="166"/>
      <c r="CK24" s="167"/>
      <c r="CL24" s="167"/>
      <c r="CM24" s="164"/>
      <c r="CN24" s="165"/>
      <c r="CO24" s="163"/>
      <c r="CP24" s="166"/>
      <c r="CQ24" s="167"/>
      <c r="CR24" s="167"/>
      <c r="CS24" s="164"/>
      <c r="CT24" s="165"/>
      <c r="CU24" s="163"/>
      <c r="CV24" s="166"/>
      <c r="CW24" s="167"/>
      <c r="CX24" s="167"/>
      <c r="CY24" s="164"/>
      <c r="CZ24" s="165"/>
      <c r="DA24" s="163"/>
      <c r="DB24" s="166"/>
      <c r="DC24" s="167"/>
      <c r="DD24" s="167"/>
      <c r="DE24" s="164"/>
      <c r="DF24" s="165"/>
      <c r="DG24" s="163"/>
      <c r="DH24" s="166"/>
      <c r="DI24" s="167"/>
      <c r="DJ24" s="167"/>
      <c r="DK24" s="164"/>
      <c r="DL24" s="165"/>
      <c r="DM24" s="163"/>
      <c r="DN24" s="166"/>
      <c r="DO24" s="167"/>
      <c r="DP24" s="167"/>
      <c r="DQ24" s="164"/>
      <c r="DR24" s="165"/>
      <c r="DS24" s="163"/>
      <c r="DT24" s="166"/>
      <c r="DU24" s="167"/>
      <c r="DV24" s="167"/>
      <c r="DW24" s="164"/>
      <c r="DX24" s="165"/>
      <c r="DY24" s="163"/>
      <c r="DZ24" s="166"/>
      <c r="EA24" s="167"/>
      <c r="EB24" s="167"/>
      <c r="EC24" s="164"/>
      <c r="ED24" s="165"/>
      <c r="EE24" s="163"/>
      <c r="EF24" s="166"/>
      <c r="EG24" s="167"/>
      <c r="EH24" s="167"/>
      <c r="EI24" s="164"/>
      <c r="EJ24" s="165"/>
      <c r="EK24" s="163"/>
      <c r="EL24" s="166"/>
      <c r="EM24" s="167"/>
      <c r="EN24" s="167"/>
      <c r="EO24" s="164"/>
      <c r="EP24" s="165"/>
      <c r="EQ24" s="163"/>
      <c r="ER24" s="166"/>
      <c r="ES24" s="167"/>
      <c r="ET24" s="167"/>
      <c r="EU24" s="164"/>
      <c r="EV24" s="165"/>
      <c r="EW24" s="163"/>
      <c r="EX24" s="166"/>
      <c r="EY24" s="167"/>
      <c r="EZ24" s="167"/>
      <c r="FA24" s="164"/>
      <c r="FB24" s="165"/>
      <c r="FC24" s="163"/>
      <c r="FD24" s="166"/>
      <c r="FE24" s="167"/>
      <c r="FF24" s="167"/>
      <c r="FG24" s="164"/>
      <c r="FH24" s="165"/>
      <c r="FI24" s="163"/>
      <c r="FJ24" s="166"/>
      <c r="FK24" s="167"/>
      <c r="FL24" s="167"/>
      <c r="FM24" s="164"/>
      <c r="FN24" s="165"/>
      <c r="FO24" s="163"/>
      <c r="FP24" s="166"/>
      <c r="FQ24" s="167"/>
      <c r="FR24" s="167"/>
      <c r="FS24" s="164"/>
      <c r="FT24" s="165"/>
      <c r="FU24" s="163"/>
      <c r="FV24" s="166"/>
      <c r="FW24" s="167"/>
      <c r="FX24" s="167"/>
      <c r="FY24" s="164"/>
      <c r="FZ24" s="165"/>
      <c r="GA24" s="163"/>
      <c r="GB24" s="166"/>
      <c r="GC24" s="167"/>
      <c r="GD24" s="167"/>
      <c r="GE24" s="164"/>
      <c r="GF24" s="165"/>
      <c r="GG24" s="163"/>
      <c r="GH24" s="166"/>
      <c r="GI24" s="167"/>
      <c r="GJ24" s="167"/>
      <c r="GK24" s="164"/>
      <c r="GL24" s="165"/>
      <c r="GM24" s="163"/>
      <c r="GN24" s="166"/>
      <c r="GO24" s="167"/>
      <c r="GP24" s="167"/>
      <c r="GQ24" s="164"/>
      <c r="GR24" s="165"/>
      <c r="GS24" s="163"/>
      <c r="GT24" s="166"/>
      <c r="GU24" s="167"/>
      <c r="GV24" s="167"/>
      <c r="GW24" s="164"/>
      <c r="GX24" s="165"/>
      <c r="GY24" s="163"/>
      <c r="GZ24" s="166"/>
      <c r="HA24" s="167"/>
      <c r="HB24" s="167"/>
      <c r="HC24" s="164"/>
      <c r="HD24" s="165"/>
      <c r="HE24" s="163"/>
      <c r="HF24" s="166"/>
      <c r="HG24" s="167"/>
      <c r="HH24" s="167"/>
      <c r="HI24" s="164"/>
      <c r="HJ24" s="165"/>
      <c r="HK24" s="163"/>
      <c r="HL24" s="166"/>
      <c r="HM24" s="167"/>
      <c r="HN24" s="167"/>
      <c r="HO24" s="164"/>
      <c r="HP24" s="165"/>
      <c r="HQ24" s="163"/>
      <c r="HR24" s="166"/>
      <c r="HS24" s="167"/>
      <c r="HT24" s="167"/>
      <c r="HU24" s="164"/>
      <c r="HV24" s="165"/>
      <c r="HW24" s="163"/>
      <c r="HX24" s="166"/>
      <c r="HY24" s="167"/>
      <c r="HZ24" s="167"/>
      <c r="IA24" s="164"/>
      <c r="IB24" s="165"/>
      <c r="IC24" s="163"/>
      <c r="ID24" s="166"/>
      <c r="IE24" s="167"/>
      <c r="IF24" s="167"/>
      <c r="IG24" s="164"/>
      <c r="IH24" s="165"/>
      <c r="II24" s="163"/>
      <c r="IJ24" s="166"/>
      <c r="IK24" s="167"/>
      <c r="IL24" s="167"/>
      <c r="IM24" s="164"/>
      <c r="IN24" s="165"/>
      <c r="IO24" s="163"/>
      <c r="IP24" s="166"/>
      <c r="IQ24" s="167"/>
      <c r="IR24" s="167"/>
      <c r="IS24" s="164"/>
      <c r="IT24" s="165"/>
      <c r="IU24" s="163"/>
      <c r="IV24" s="166"/>
    </row>
    <row r="25" spans="1:256" s="195" customFormat="1" ht="12.75">
      <c r="A25" s="164"/>
      <c r="B25" s="165" t="s">
        <v>356</v>
      </c>
      <c r="C25" s="163" t="s">
        <v>341</v>
      </c>
      <c r="D25" s="166">
        <v>1</v>
      </c>
      <c r="E25" s="167"/>
      <c r="F25" s="167">
        <f t="shared" si="0"/>
        <v>0</v>
      </c>
      <c r="G25" s="164"/>
      <c r="H25" s="165"/>
      <c r="I25" s="163"/>
      <c r="J25" s="166"/>
      <c r="K25" s="167"/>
      <c r="L25" s="167"/>
      <c r="M25" s="164"/>
      <c r="N25" s="165"/>
      <c r="O25" s="163"/>
      <c r="P25" s="166"/>
      <c r="Q25" s="167"/>
      <c r="R25" s="167"/>
      <c r="S25" s="164"/>
      <c r="T25" s="165"/>
      <c r="U25" s="163"/>
      <c r="V25" s="166"/>
      <c r="W25" s="167"/>
      <c r="X25" s="167"/>
      <c r="Y25" s="164"/>
      <c r="Z25" s="165"/>
      <c r="AA25" s="163"/>
      <c r="AB25" s="166"/>
      <c r="AC25" s="167"/>
      <c r="AD25" s="167"/>
      <c r="AE25" s="164"/>
      <c r="AF25" s="165"/>
      <c r="AG25" s="163"/>
      <c r="AH25" s="166"/>
      <c r="AI25" s="167"/>
      <c r="AJ25" s="167"/>
      <c r="AK25" s="164"/>
      <c r="AL25" s="165"/>
      <c r="AM25" s="163"/>
      <c r="AN25" s="166"/>
      <c r="AO25" s="167"/>
      <c r="AP25" s="167"/>
      <c r="AQ25" s="164"/>
      <c r="AR25" s="165"/>
      <c r="AS25" s="163"/>
      <c r="AT25" s="166"/>
      <c r="AU25" s="167"/>
      <c r="AV25" s="167"/>
      <c r="AW25" s="164"/>
      <c r="AX25" s="165"/>
      <c r="AY25" s="163"/>
      <c r="AZ25" s="166"/>
      <c r="BA25" s="167"/>
      <c r="BB25" s="167"/>
      <c r="BC25" s="164"/>
      <c r="BD25" s="165"/>
      <c r="BE25" s="163"/>
      <c r="BF25" s="166"/>
      <c r="BG25" s="167"/>
      <c r="BH25" s="167"/>
      <c r="BI25" s="164"/>
      <c r="BJ25" s="165"/>
      <c r="BK25" s="163"/>
      <c r="BL25" s="166"/>
      <c r="BM25" s="167"/>
      <c r="BN25" s="167"/>
      <c r="BO25" s="164"/>
      <c r="BP25" s="165"/>
      <c r="BQ25" s="163"/>
      <c r="BR25" s="166"/>
      <c r="BS25" s="167"/>
      <c r="BT25" s="167"/>
      <c r="BU25" s="164"/>
      <c r="BV25" s="165"/>
      <c r="BW25" s="163"/>
      <c r="BX25" s="166"/>
      <c r="BY25" s="167"/>
      <c r="BZ25" s="167"/>
      <c r="CA25" s="164"/>
      <c r="CB25" s="165"/>
      <c r="CC25" s="163"/>
      <c r="CD25" s="166"/>
      <c r="CE25" s="167"/>
      <c r="CF25" s="167"/>
      <c r="CG25" s="164"/>
      <c r="CH25" s="165"/>
      <c r="CI25" s="163"/>
      <c r="CJ25" s="166"/>
      <c r="CK25" s="167"/>
      <c r="CL25" s="167"/>
      <c r="CM25" s="164"/>
      <c r="CN25" s="165"/>
      <c r="CO25" s="163"/>
      <c r="CP25" s="166"/>
      <c r="CQ25" s="167"/>
      <c r="CR25" s="167"/>
      <c r="CS25" s="164"/>
      <c r="CT25" s="165"/>
      <c r="CU25" s="163"/>
      <c r="CV25" s="166"/>
      <c r="CW25" s="167"/>
      <c r="CX25" s="167"/>
      <c r="CY25" s="164"/>
      <c r="CZ25" s="165"/>
      <c r="DA25" s="163"/>
      <c r="DB25" s="166"/>
      <c r="DC25" s="167"/>
      <c r="DD25" s="167"/>
      <c r="DE25" s="164"/>
      <c r="DF25" s="165"/>
      <c r="DG25" s="163"/>
      <c r="DH25" s="166"/>
      <c r="DI25" s="167"/>
      <c r="DJ25" s="167"/>
      <c r="DK25" s="164"/>
      <c r="DL25" s="165"/>
      <c r="DM25" s="163"/>
      <c r="DN25" s="166"/>
      <c r="DO25" s="167"/>
      <c r="DP25" s="167"/>
      <c r="DQ25" s="164"/>
      <c r="DR25" s="165"/>
      <c r="DS25" s="163"/>
      <c r="DT25" s="166"/>
      <c r="DU25" s="167"/>
      <c r="DV25" s="167"/>
      <c r="DW25" s="164"/>
      <c r="DX25" s="165"/>
      <c r="DY25" s="163"/>
      <c r="DZ25" s="166"/>
      <c r="EA25" s="167"/>
      <c r="EB25" s="167"/>
      <c r="EC25" s="164"/>
      <c r="ED25" s="165"/>
      <c r="EE25" s="163"/>
      <c r="EF25" s="166"/>
      <c r="EG25" s="167"/>
      <c r="EH25" s="167"/>
      <c r="EI25" s="164"/>
      <c r="EJ25" s="165"/>
      <c r="EK25" s="163"/>
      <c r="EL25" s="166"/>
      <c r="EM25" s="167"/>
      <c r="EN25" s="167"/>
      <c r="EO25" s="164"/>
      <c r="EP25" s="165"/>
      <c r="EQ25" s="163"/>
      <c r="ER25" s="166"/>
      <c r="ES25" s="167"/>
      <c r="ET25" s="167"/>
      <c r="EU25" s="164"/>
      <c r="EV25" s="165"/>
      <c r="EW25" s="163"/>
      <c r="EX25" s="166"/>
      <c r="EY25" s="167"/>
      <c r="EZ25" s="167"/>
      <c r="FA25" s="164"/>
      <c r="FB25" s="165"/>
      <c r="FC25" s="163"/>
      <c r="FD25" s="166"/>
      <c r="FE25" s="167"/>
      <c r="FF25" s="167"/>
      <c r="FG25" s="164"/>
      <c r="FH25" s="165"/>
      <c r="FI25" s="163"/>
      <c r="FJ25" s="166"/>
      <c r="FK25" s="167"/>
      <c r="FL25" s="167"/>
      <c r="FM25" s="164"/>
      <c r="FN25" s="165"/>
      <c r="FO25" s="163"/>
      <c r="FP25" s="166"/>
      <c r="FQ25" s="167"/>
      <c r="FR25" s="167"/>
      <c r="FS25" s="164"/>
      <c r="FT25" s="165"/>
      <c r="FU25" s="163"/>
      <c r="FV25" s="166"/>
      <c r="FW25" s="167"/>
      <c r="FX25" s="167"/>
      <c r="FY25" s="164"/>
      <c r="FZ25" s="165"/>
      <c r="GA25" s="163"/>
      <c r="GB25" s="166"/>
      <c r="GC25" s="167"/>
      <c r="GD25" s="167"/>
      <c r="GE25" s="164"/>
      <c r="GF25" s="165"/>
      <c r="GG25" s="163"/>
      <c r="GH25" s="166"/>
      <c r="GI25" s="167"/>
      <c r="GJ25" s="167"/>
      <c r="GK25" s="164"/>
      <c r="GL25" s="165"/>
      <c r="GM25" s="163"/>
      <c r="GN25" s="166"/>
      <c r="GO25" s="167"/>
      <c r="GP25" s="167"/>
      <c r="GQ25" s="164"/>
      <c r="GR25" s="165"/>
      <c r="GS25" s="163"/>
      <c r="GT25" s="166"/>
      <c r="GU25" s="167"/>
      <c r="GV25" s="167"/>
      <c r="GW25" s="164"/>
      <c r="GX25" s="165"/>
      <c r="GY25" s="163"/>
      <c r="GZ25" s="166"/>
      <c r="HA25" s="167"/>
      <c r="HB25" s="167"/>
      <c r="HC25" s="164"/>
      <c r="HD25" s="165"/>
      <c r="HE25" s="163"/>
      <c r="HF25" s="166"/>
      <c r="HG25" s="167"/>
      <c r="HH25" s="167"/>
      <c r="HI25" s="164"/>
      <c r="HJ25" s="165"/>
      <c r="HK25" s="163"/>
      <c r="HL25" s="166"/>
      <c r="HM25" s="167"/>
      <c r="HN25" s="167"/>
      <c r="HO25" s="164"/>
      <c r="HP25" s="165"/>
      <c r="HQ25" s="163"/>
      <c r="HR25" s="166"/>
      <c r="HS25" s="167"/>
      <c r="HT25" s="167"/>
      <c r="HU25" s="164"/>
      <c r="HV25" s="165"/>
      <c r="HW25" s="163"/>
      <c r="HX25" s="166"/>
      <c r="HY25" s="167"/>
      <c r="HZ25" s="167"/>
      <c r="IA25" s="164"/>
      <c r="IB25" s="165"/>
      <c r="IC25" s="163"/>
      <c r="ID25" s="166"/>
      <c r="IE25" s="167"/>
      <c r="IF25" s="167"/>
      <c r="IG25" s="164"/>
      <c r="IH25" s="165"/>
      <c r="II25" s="163"/>
      <c r="IJ25" s="166"/>
      <c r="IK25" s="167"/>
      <c r="IL25" s="167"/>
      <c r="IM25" s="164"/>
      <c r="IN25" s="165"/>
      <c r="IO25" s="163"/>
      <c r="IP25" s="166"/>
      <c r="IQ25" s="167"/>
      <c r="IR25" s="167"/>
      <c r="IS25" s="164"/>
      <c r="IT25" s="165"/>
      <c r="IU25" s="163"/>
      <c r="IV25" s="166"/>
    </row>
    <row r="26" spans="1:256" ht="12.75">
      <c r="A26" s="164"/>
      <c r="B26" s="165" t="s">
        <v>357</v>
      </c>
      <c r="C26" s="163" t="s">
        <v>315</v>
      </c>
      <c r="D26" s="166">
        <v>2</v>
      </c>
      <c r="E26" s="167"/>
      <c r="F26" s="167">
        <f t="shared" si="0"/>
        <v>0</v>
      </c>
      <c r="G26" s="164"/>
      <c r="H26" s="165"/>
      <c r="I26" s="163"/>
      <c r="J26" s="166"/>
      <c r="K26" s="167"/>
      <c r="L26" s="167"/>
      <c r="M26" s="164"/>
      <c r="N26" s="165"/>
      <c r="O26" s="163"/>
      <c r="P26" s="166"/>
      <c r="Q26" s="167"/>
      <c r="R26" s="167"/>
      <c r="S26" s="164"/>
      <c r="T26" s="165"/>
      <c r="U26" s="163"/>
      <c r="V26" s="166"/>
      <c r="W26" s="167"/>
      <c r="X26" s="167"/>
      <c r="Y26" s="164"/>
      <c r="Z26" s="165"/>
      <c r="AA26" s="163"/>
      <c r="AB26" s="166"/>
      <c r="AC26" s="167"/>
      <c r="AD26" s="167"/>
      <c r="AE26" s="164"/>
      <c r="AF26" s="165"/>
      <c r="AG26" s="163"/>
      <c r="AH26" s="166"/>
      <c r="AI26" s="167"/>
      <c r="AJ26" s="167"/>
      <c r="AK26" s="164"/>
      <c r="AL26" s="165"/>
      <c r="AM26" s="163"/>
      <c r="AN26" s="166"/>
      <c r="AO26" s="167"/>
      <c r="AP26" s="167"/>
      <c r="AQ26" s="164"/>
      <c r="AR26" s="165"/>
      <c r="AS26" s="163"/>
      <c r="AT26" s="166"/>
      <c r="AU26" s="167"/>
      <c r="AV26" s="167"/>
      <c r="AW26" s="164"/>
      <c r="AX26" s="165"/>
      <c r="AY26" s="163"/>
      <c r="AZ26" s="166"/>
      <c r="BA26" s="167"/>
      <c r="BB26" s="167"/>
      <c r="BC26" s="164"/>
      <c r="BD26" s="165"/>
      <c r="BE26" s="163"/>
      <c r="BF26" s="166"/>
      <c r="BG26" s="167"/>
      <c r="BH26" s="167"/>
      <c r="BI26" s="164"/>
      <c r="BJ26" s="165"/>
      <c r="BK26" s="163"/>
      <c r="BL26" s="166"/>
      <c r="BM26" s="167"/>
      <c r="BN26" s="167"/>
      <c r="BO26" s="164"/>
      <c r="BP26" s="165"/>
      <c r="BQ26" s="163"/>
      <c r="BR26" s="166"/>
      <c r="BS26" s="167"/>
      <c r="BT26" s="167"/>
      <c r="BU26" s="164"/>
      <c r="BV26" s="165"/>
      <c r="BW26" s="163"/>
      <c r="BX26" s="166"/>
      <c r="BY26" s="167"/>
      <c r="BZ26" s="167"/>
      <c r="CA26" s="164"/>
      <c r="CB26" s="165"/>
      <c r="CC26" s="163"/>
      <c r="CD26" s="166"/>
      <c r="CE26" s="167"/>
      <c r="CF26" s="167"/>
      <c r="CG26" s="164"/>
      <c r="CH26" s="165"/>
      <c r="CI26" s="163"/>
      <c r="CJ26" s="166"/>
      <c r="CK26" s="167"/>
      <c r="CL26" s="167"/>
      <c r="CM26" s="164"/>
      <c r="CN26" s="165"/>
      <c r="CO26" s="163"/>
      <c r="CP26" s="166"/>
      <c r="CQ26" s="167"/>
      <c r="CR26" s="167"/>
      <c r="CS26" s="164"/>
      <c r="CT26" s="165"/>
      <c r="CU26" s="163"/>
      <c r="CV26" s="166"/>
      <c r="CW26" s="167"/>
      <c r="CX26" s="167"/>
      <c r="CY26" s="164"/>
      <c r="CZ26" s="165"/>
      <c r="DA26" s="163"/>
      <c r="DB26" s="166"/>
      <c r="DC26" s="167"/>
      <c r="DD26" s="167"/>
      <c r="DE26" s="164"/>
      <c r="DF26" s="165"/>
      <c r="DG26" s="163"/>
      <c r="DH26" s="166"/>
      <c r="DI26" s="167"/>
      <c r="DJ26" s="167"/>
      <c r="DK26" s="164"/>
      <c r="DL26" s="165"/>
      <c r="DM26" s="163"/>
      <c r="DN26" s="166"/>
      <c r="DO26" s="167"/>
      <c r="DP26" s="167"/>
      <c r="DQ26" s="164"/>
      <c r="DR26" s="165"/>
      <c r="DS26" s="163"/>
      <c r="DT26" s="166"/>
      <c r="DU26" s="167"/>
      <c r="DV26" s="167"/>
      <c r="DW26" s="164"/>
      <c r="DX26" s="165"/>
      <c r="DY26" s="163"/>
      <c r="DZ26" s="166"/>
      <c r="EA26" s="167"/>
      <c r="EB26" s="167"/>
      <c r="EC26" s="164"/>
      <c r="ED26" s="165"/>
      <c r="EE26" s="163"/>
      <c r="EF26" s="166"/>
      <c r="EG26" s="167"/>
      <c r="EH26" s="167"/>
      <c r="EI26" s="164"/>
      <c r="EJ26" s="165"/>
      <c r="EK26" s="163"/>
      <c r="EL26" s="166"/>
      <c r="EM26" s="167"/>
      <c r="EN26" s="167"/>
      <c r="EO26" s="164"/>
      <c r="EP26" s="165"/>
      <c r="EQ26" s="163"/>
      <c r="ER26" s="166"/>
      <c r="ES26" s="167"/>
      <c r="ET26" s="167"/>
      <c r="EU26" s="164"/>
      <c r="EV26" s="165"/>
      <c r="EW26" s="163"/>
      <c r="EX26" s="166"/>
      <c r="EY26" s="167"/>
      <c r="EZ26" s="167"/>
      <c r="FA26" s="164"/>
      <c r="FB26" s="165"/>
      <c r="FC26" s="163"/>
      <c r="FD26" s="166"/>
      <c r="FE26" s="167"/>
      <c r="FF26" s="167"/>
      <c r="FG26" s="164"/>
      <c r="FH26" s="165"/>
      <c r="FI26" s="163"/>
      <c r="FJ26" s="166"/>
      <c r="FK26" s="167"/>
      <c r="FL26" s="167"/>
      <c r="FM26" s="164"/>
      <c r="FN26" s="165"/>
      <c r="FO26" s="163"/>
      <c r="FP26" s="166"/>
      <c r="FQ26" s="167"/>
      <c r="FR26" s="167"/>
      <c r="FS26" s="164"/>
      <c r="FT26" s="165"/>
      <c r="FU26" s="163"/>
      <c r="FV26" s="166"/>
      <c r="FW26" s="167"/>
      <c r="FX26" s="167"/>
      <c r="FY26" s="164"/>
      <c r="FZ26" s="165"/>
      <c r="GA26" s="163"/>
      <c r="GB26" s="166"/>
      <c r="GC26" s="167"/>
      <c r="GD26" s="167"/>
      <c r="GE26" s="164"/>
      <c r="GF26" s="165"/>
      <c r="GG26" s="163"/>
      <c r="GH26" s="166"/>
      <c r="GI26" s="167"/>
      <c r="GJ26" s="167"/>
      <c r="GK26" s="164"/>
      <c r="GL26" s="165"/>
      <c r="GM26" s="163"/>
      <c r="GN26" s="166"/>
      <c r="GO26" s="167"/>
      <c r="GP26" s="167"/>
      <c r="GQ26" s="164"/>
      <c r="GR26" s="165"/>
      <c r="GS26" s="163"/>
      <c r="GT26" s="166"/>
      <c r="GU26" s="167"/>
      <c r="GV26" s="167"/>
      <c r="GW26" s="164"/>
      <c r="GX26" s="165"/>
      <c r="GY26" s="163"/>
      <c r="GZ26" s="166"/>
      <c r="HA26" s="167"/>
      <c r="HB26" s="167"/>
      <c r="HC26" s="164"/>
      <c r="HD26" s="165"/>
      <c r="HE26" s="163"/>
      <c r="HF26" s="166"/>
      <c r="HG26" s="167"/>
      <c r="HH26" s="167"/>
      <c r="HI26" s="164"/>
      <c r="HJ26" s="165"/>
      <c r="HK26" s="163"/>
      <c r="HL26" s="166"/>
      <c r="HM26" s="167"/>
      <c r="HN26" s="167"/>
      <c r="HO26" s="164"/>
      <c r="HP26" s="165"/>
      <c r="HQ26" s="163"/>
      <c r="HR26" s="166"/>
      <c r="HS26" s="167"/>
      <c r="HT26" s="167"/>
      <c r="HU26" s="164"/>
      <c r="HV26" s="165"/>
      <c r="HW26" s="163"/>
      <c r="HX26" s="166"/>
      <c r="HY26" s="167"/>
      <c r="HZ26" s="167"/>
      <c r="IA26" s="164"/>
      <c r="IB26" s="165"/>
      <c r="IC26" s="163"/>
      <c r="ID26" s="166"/>
      <c r="IE26" s="167"/>
      <c r="IF26" s="167"/>
      <c r="IG26" s="164"/>
      <c r="IH26" s="165"/>
      <c r="II26" s="163"/>
      <c r="IJ26" s="166"/>
      <c r="IK26" s="167"/>
      <c r="IL26" s="167"/>
      <c r="IM26" s="164"/>
      <c r="IN26" s="165"/>
      <c r="IO26" s="163"/>
      <c r="IP26" s="166"/>
      <c r="IQ26" s="167"/>
      <c r="IR26" s="167"/>
      <c r="IS26" s="164"/>
      <c r="IT26" s="165"/>
      <c r="IU26" s="163"/>
      <c r="IV26" s="166"/>
    </row>
    <row r="27" spans="1:256" ht="12.75">
      <c r="A27" s="164"/>
      <c r="B27" s="165" t="s">
        <v>358</v>
      </c>
      <c r="C27" s="163"/>
      <c r="D27" s="166"/>
      <c r="E27" s="167"/>
      <c r="F27" s="167"/>
      <c r="G27" s="164"/>
      <c r="H27" s="165"/>
      <c r="I27" s="163"/>
      <c r="J27" s="166"/>
      <c r="K27" s="167"/>
      <c r="L27" s="167"/>
      <c r="M27" s="164"/>
      <c r="N27" s="165"/>
      <c r="O27" s="163"/>
      <c r="P27" s="166"/>
      <c r="Q27" s="167"/>
      <c r="R27" s="167"/>
      <c r="S27" s="164"/>
      <c r="T27" s="165"/>
      <c r="U27" s="163"/>
      <c r="V27" s="166"/>
      <c r="W27" s="167"/>
      <c r="X27" s="167"/>
      <c r="Y27" s="164"/>
      <c r="Z27" s="165"/>
      <c r="AA27" s="163"/>
      <c r="AB27" s="166"/>
      <c r="AC27" s="167"/>
      <c r="AD27" s="167"/>
      <c r="AE27" s="164"/>
      <c r="AF27" s="165"/>
      <c r="AG27" s="163"/>
      <c r="AH27" s="166"/>
      <c r="AI27" s="167"/>
      <c r="AJ27" s="167"/>
      <c r="AK27" s="164"/>
      <c r="AL27" s="165"/>
      <c r="AM27" s="163"/>
      <c r="AN27" s="166"/>
      <c r="AO27" s="167"/>
      <c r="AP27" s="167"/>
      <c r="AQ27" s="164"/>
      <c r="AR27" s="165"/>
      <c r="AS27" s="163"/>
      <c r="AT27" s="166"/>
      <c r="AU27" s="167"/>
      <c r="AV27" s="167"/>
      <c r="AW27" s="164"/>
      <c r="AX27" s="165"/>
      <c r="AY27" s="163"/>
      <c r="AZ27" s="166"/>
      <c r="BA27" s="167"/>
      <c r="BB27" s="167"/>
      <c r="BC27" s="164"/>
      <c r="BD27" s="165"/>
      <c r="BE27" s="163"/>
      <c r="BF27" s="166"/>
      <c r="BG27" s="167"/>
      <c r="BH27" s="167"/>
      <c r="BI27" s="164"/>
      <c r="BJ27" s="165"/>
      <c r="BK27" s="163"/>
      <c r="BL27" s="166"/>
      <c r="BM27" s="167"/>
      <c r="BN27" s="167"/>
      <c r="BO27" s="164"/>
      <c r="BP27" s="165"/>
      <c r="BQ27" s="163"/>
      <c r="BR27" s="166"/>
      <c r="BS27" s="167"/>
      <c r="BT27" s="167"/>
      <c r="BU27" s="164"/>
      <c r="BV27" s="165"/>
      <c r="BW27" s="163"/>
      <c r="BX27" s="166"/>
      <c r="BY27" s="167"/>
      <c r="BZ27" s="167"/>
      <c r="CA27" s="164"/>
      <c r="CB27" s="165"/>
      <c r="CC27" s="163"/>
      <c r="CD27" s="166"/>
      <c r="CE27" s="167"/>
      <c r="CF27" s="167"/>
      <c r="CG27" s="164"/>
      <c r="CH27" s="165"/>
      <c r="CI27" s="163"/>
      <c r="CJ27" s="166"/>
      <c r="CK27" s="167"/>
      <c r="CL27" s="167"/>
      <c r="CM27" s="164"/>
      <c r="CN27" s="165"/>
      <c r="CO27" s="163"/>
      <c r="CP27" s="166"/>
      <c r="CQ27" s="167"/>
      <c r="CR27" s="167"/>
      <c r="CS27" s="164"/>
      <c r="CT27" s="165"/>
      <c r="CU27" s="163"/>
      <c r="CV27" s="166"/>
      <c r="CW27" s="167"/>
      <c r="CX27" s="167"/>
      <c r="CY27" s="164"/>
      <c r="CZ27" s="165"/>
      <c r="DA27" s="163"/>
      <c r="DB27" s="166"/>
      <c r="DC27" s="167"/>
      <c r="DD27" s="167"/>
      <c r="DE27" s="164"/>
      <c r="DF27" s="165"/>
      <c r="DG27" s="163"/>
      <c r="DH27" s="166"/>
      <c r="DI27" s="167"/>
      <c r="DJ27" s="167"/>
      <c r="DK27" s="164"/>
      <c r="DL27" s="165"/>
      <c r="DM27" s="163"/>
      <c r="DN27" s="166"/>
      <c r="DO27" s="167"/>
      <c r="DP27" s="167"/>
      <c r="DQ27" s="164"/>
      <c r="DR27" s="165"/>
      <c r="DS27" s="163"/>
      <c r="DT27" s="166"/>
      <c r="DU27" s="167"/>
      <c r="DV27" s="167"/>
      <c r="DW27" s="164"/>
      <c r="DX27" s="165"/>
      <c r="DY27" s="163"/>
      <c r="DZ27" s="166"/>
      <c r="EA27" s="167"/>
      <c r="EB27" s="167"/>
      <c r="EC27" s="164"/>
      <c r="ED27" s="165"/>
      <c r="EE27" s="163"/>
      <c r="EF27" s="166"/>
      <c r="EG27" s="167"/>
      <c r="EH27" s="167"/>
      <c r="EI27" s="164"/>
      <c r="EJ27" s="165"/>
      <c r="EK27" s="163"/>
      <c r="EL27" s="166"/>
      <c r="EM27" s="167"/>
      <c r="EN27" s="167"/>
      <c r="EO27" s="164"/>
      <c r="EP27" s="165"/>
      <c r="EQ27" s="163"/>
      <c r="ER27" s="166"/>
      <c r="ES27" s="167"/>
      <c r="ET27" s="167"/>
      <c r="EU27" s="164"/>
      <c r="EV27" s="165"/>
      <c r="EW27" s="163"/>
      <c r="EX27" s="166"/>
      <c r="EY27" s="167"/>
      <c r="EZ27" s="167"/>
      <c r="FA27" s="164"/>
      <c r="FB27" s="165"/>
      <c r="FC27" s="163"/>
      <c r="FD27" s="166"/>
      <c r="FE27" s="167"/>
      <c r="FF27" s="167"/>
      <c r="FG27" s="164"/>
      <c r="FH27" s="165"/>
      <c r="FI27" s="163"/>
      <c r="FJ27" s="166"/>
      <c r="FK27" s="167"/>
      <c r="FL27" s="167"/>
      <c r="FM27" s="164"/>
      <c r="FN27" s="165"/>
      <c r="FO27" s="163"/>
      <c r="FP27" s="166"/>
      <c r="FQ27" s="167"/>
      <c r="FR27" s="167"/>
      <c r="FS27" s="164"/>
      <c r="FT27" s="165"/>
      <c r="FU27" s="163"/>
      <c r="FV27" s="166"/>
      <c r="FW27" s="167"/>
      <c r="FX27" s="167"/>
      <c r="FY27" s="164"/>
      <c r="FZ27" s="165"/>
      <c r="GA27" s="163"/>
      <c r="GB27" s="166"/>
      <c r="GC27" s="167"/>
      <c r="GD27" s="167"/>
      <c r="GE27" s="164"/>
      <c r="GF27" s="165"/>
      <c r="GG27" s="163"/>
      <c r="GH27" s="166"/>
      <c r="GI27" s="167"/>
      <c r="GJ27" s="167"/>
      <c r="GK27" s="164"/>
      <c r="GL27" s="165"/>
      <c r="GM27" s="163"/>
      <c r="GN27" s="166"/>
      <c r="GO27" s="167"/>
      <c r="GP27" s="167"/>
      <c r="GQ27" s="164"/>
      <c r="GR27" s="165"/>
      <c r="GS27" s="163"/>
      <c r="GT27" s="166"/>
      <c r="GU27" s="167"/>
      <c r="GV27" s="167"/>
      <c r="GW27" s="164"/>
      <c r="GX27" s="165"/>
      <c r="GY27" s="163"/>
      <c r="GZ27" s="166"/>
      <c r="HA27" s="167"/>
      <c r="HB27" s="167"/>
      <c r="HC27" s="164"/>
      <c r="HD27" s="165"/>
      <c r="HE27" s="163"/>
      <c r="HF27" s="166"/>
      <c r="HG27" s="167"/>
      <c r="HH27" s="167"/>
      <c r="HI27" s="164"/>
      <c r="HJ27" s="165"/>
      <c r="HK27" s="163"/>
      <c r="HL27" s="166"/>
      <c r="HM27" s="167"/>
      <c r="HN27" s="167"/>
      <c r="HO27" s="164"/>
      <c r="HP27" s="165"/>
      <c r="HQ27" s="163"/>
      <c r="HR27" s="166"/>
      <c r="HS27" s="167"/>
      <c r="HT27" s="167"/>
      <c r="HU27" s="164"/>
      <c r="HV27" s="165"/>
      <c r="HW27" s="163"/>
      <c r="HX27" s="166"/>
      <c r="HY27" s="167"/>
      <c r="HZ27" s="167"/>
      <c r="IA27" s="164"/>
      <c r="IB27" s="165"/>
      <c r="IC27" s="163"/>
      <c r="ID27" s="166"/>
      <c r="IE27" s="167"/>
      <c r="IF27" s="167"/>
      <c r="IG27" s="164"/>
      <c r="IH27" s="165"/>
      <c r="II27" s="163"/>
      <c r="IJ27" s="166"/>
      <c r="IK27" s="167"/>
      <c r="IL27" s="167"/>
      <c r="IM27" s="164"/>
      <c r="IN27" s="165"/>
      <c r="IO27" s="163"/>
      <c r="IP27" s="166"/>
      <c r="IQ27" s="167"/>
      <c r="IR27" s="167"/>
      <c r="IS27" s="164"/>
      <c r="IT27" s="165"/>
      <c r="IU27" s="163"/>
      <c r="IV27" s="166"/>
    </row>
    <row r="28" spans="1:256" ht="12.75">
      <c r="A28" s="164"/>
      <c r="B28" s="165" t="s">
        <v>359</v>
      </c>
      <c r="C28" s="163" t="s">
        <v>705</v>
      </c>
      <c r="D28" s="166">
        <v>24</v>
      </c>
      <c r="E28" s="167"/>
      <c r="F28" s="167">
        <f aca="true" t="shared" si="1" ref="F28:F35">(E28*D28)</f>
        <v>0</v>
      </c>
      <c r="G28" s="164"/>
      <c r="H28" s="165"/>
      <c r="I28" s="163"/>
      <c r="J28" s="166"/>
      <c r="K28" s="167"/>
      <c r="L28" s="167"/>
      <c r="M28" s="164"/>
      <c r="N28" s="165"/>
      <c r="O28" s="163"/>
      <c r="P28" s="166"/>
      <c r="Q28" s="167"/>
      <c r="R28" s="167"/>
      <c r="S28" s="164"/>
      <c r="T28" s="165"/>
      <c r="U28" s="163"/>
      <c r="V28" s="166"/>
      <c r="W28" s="167"/>
      <c r="X28" s="167"/>
      <c r="Y28" s="164"/>
      <c r="Z28" s="165"/>
      <c r="AA28" s="163"/>
      <c r="AB28" s="166"/>
      <c r="AC28" s="167"/>
      <c r="AD28" s="167"/>
      <c r="AE28" s="164"/>
      <c r="AF28" s="165"/>
      <c r="AG28" s="163"/>
      <c r="AH28" s="166"/>
      <c r="AI28" s="167"/>
      <c r="AJ28" s="167"/>
      <c r="AK28" s="164"/>
      <c r="AL28" s="165"/>
      <c r="AM28" s="163"/>
      <c r="AN28" s="166"/>
      <c r="AO28" s="167"/>
      <c r="AP28" s="167"/>
      <c r="AQ28" s="164"/>
      <c r="AR28" s="165"/>
      <c r="AS28" s="163"/>
      <c r="AT28" s="166"/>
      <c r="AU28" s="167"/>
      <c r="AV28" s="167"/>
      <c r="AW28" s="164"/>
      <c r="AX28" s="165"/>
      <c r="AY28" s="163"/>
      <c r="AZ28" s="166"/>
      <c r="BA28" s="167"/>
      <c r="BB28" s="167"/>
      <c r="BC28" s="164"/>
      <c r="BD28" s="165"/>
      <c r="BE28" s="163"/>
      <c r="BF28" s="166"/>
      <c r="BG28" s="167"/>
      <c r="BH28" s="167"/>
      <c r="BI28" s="164"/>
      <c r="BJ28" s="165"/>
      <c r="BK28" s="163"/>
      <c r="BL28" s="166"/>
      <c r="BM28" s="167"/>
      <c r="BN28" s="167"/>
      <c r="BO28" s="164"/>
      <c r="BP28" s="165"/>
      <c r="BQ28" s="163"/>
      <c r="BR28" s="166"/>
      <c r="BS28" s="167"/>
      <c r="BT28" s="167"/>
      <c r="BU28" s="164"/>
      <c r="BV28" s="165"/>
      <c r="BW28" s="163"/>
      <c r="BX28" s="166"/>
      <c r="BY28" s="167"/>
      <c r="BZ28" s="167"/>
      <c r="CA28" s="164"/>
      <c r="CB28" s="165"/>
      <c r="CC28" s="163"/>
      <c r="CD28" s="166"/>
      <c r="CE28" s="167"/>
      <c r="CF28" s="167"/>
      <c r="CG28" s="164"/>
      <c r="CH28" s="165"/>
      <c r="CI28" s="163"/>
      <c r="CJ28" s="166"/>
      <c r="CK28" s="167"/>
      <c r="CL28" s="167"/>
      <c r="CM28" s="164"/>
      <c r="CN28" s="165"/>
      <c r="CO28" s="163"/>
      <c r="CP28" s="166"/>
      <c r="CQ28" s="167"/>
      <c r="CR28" s="167"/>
      <c r="CS28" s="164"/>
      <c r="CT28" s="165"/>
      <c r="CU28" s="163"/>
      <c r="CV28" s="166"/>
      <c r="CW28" s="167"/>
      <c r="CX28" s="167"/>
      <c r="CY28" s="164"/>
      <c r="CZ28" s="165"/>
      <c r="DA28" s="163"/>
      <c r="DB28" s="166"/>
      <c r="DC28" s="167"/>
      <c r="DD28" s="167"/>
      <c r="DE28" s="164"/>
      <c r="DF28" s="165"/>
      <c r="DG28" s="163"/>
      <c r="DH28" s="166"/>
      <c r="DI28" s="167"/>
      <c r="DJ28" s="167"/>
      <c r="DK28" s="164"/>
      <c r="DL28" s="165"/>
      <c r="DM28" s="163"/>
      <c r="DN28" s="166"/>
      <c r="DO28" s="167"/>
      <c r="DP28" s="167"/>
      <c r="DQ28" s="164"/>
      <c r="DR28" s="165"/>
      <c r="DS28" s="163"/>
      <c r="DT28" s="166"/>
      <c r="DU28" s="167"/>
      <c r="DV28" s="167"/>
      <c r="DW28" s="164"/>
      <c r="DX28" s="165"/>
      <c r="DY28" s="163"/>
      <c r="DZ28" s="166"/>
      <c r="EA28" s="167"/>
      <c r="EB28" s="167"/>
      <c r="EC28" s="164"/>
      <c r="ED28" s="165"/>
      <c r="EE28" s="163"/>
      <c r="EF28" s="166"/>
      <c r="EG28" s="167"/>
      <c r="EH28" s="167"/>
      <c r="EI28" s="164"/>
      <c r="EJ28" s="165"/>
      <c r="EK28" s="163"/>
      <c r="EL28" s="166"/>
      <c r="EM28" s="167"/>
      <c r="EN28" s="167"/>
      <c r="EO28" s="164"/>
      <c r="EP28" s="165"/>
      <c r="EQ28" s="163"/>
      <c r="ER28" s="166"/>
      <c r="ES28" s="167"/>
      <c r="ET28" s="167"/>
      <c r="EU28" s="164"/>
      <c r="EV28" s="165"/>
      <c r="EW28" s="163"/>
      <c r="EX28" s="166"/>
      <c r="EY28" s="167"/>
      <c r="EZ28" s="167"/>
      <c r="FA28" s="164"/>
      <c r="FB28" s="165"/>
      <c r="FC28" s="163"/>
      <c r="FD28" s="166"/>
      <c r="FE28" s="167"/>
      <c r="FF28" s="167"/>
      <c r="FG28" s="164"/>
      <c r="FH28" s="165"/>
      <c r="FI28" s="163"/>
      <c r="FJ28" s="166"/>
      <c r="FK28" s="167"/>
      <c r="FL28" s="167"/>
      <c r="FM28" s="164"/>
      <c r="FN28" s="165"/>
      <c r="FO28" s="163"/>
      <c r="FP28" s="166"/>
      <c r="FQ28" s="167"/>
      <c r="FR28" s="167"/>
      <c r="FS28" s="164"/>
      <c r="FT28" s="165"/>
      <c r="FU28" s="163"/>
      <c r="FV28" s="166"/>
      <c r="FW28" s="167"/>
      <c r="FX28" s="167"/>
      <c r="FY28" s="164"/>
      <c r="FZ28" s="165"/>
      <c r="GA28" s="163"/>
      <c r="GB28" s="166"/>
      <c r="GC28" s="167"/>
      <c r="GD28" s="167"/>
      <c r="GE28" s="164"/>
      <c r="GF28" s="165"/>
      <c r="GG28" s="163"/>
      <c r="GH28" s="166"/>
      <c r="GI28" s="167"/>
      <c r="GJ28" s="167"/>
      <c r="GK28" s="164"/>
      <c r="GL28" s="165"/>
      <c r="GM28" s="163"/>
      <c r="GN28" s="166"/>
      <c r="GO28" s="167"/>
      <c r="GP28" s="167"/>
      <c r="GQ28" s="164"/>
      <c r="GR28" s="165"/>
      <c r="GS28" s="163"/>
      <c r="GT28" s="166"/>
      <c r="GU28" s="167"/>
      <c r="GV28" s="167"/>
      <c r="GW28" s="164"/>
      <c r="GX28" s="165"/>
      <c r="GY28" s="163"/>
      <c r="GZ28" s="166"/>
      <c r="HA28" s="167"/>
      <c r="HB28" s="167"/>
      <c r="HC28" s="164"/>
      <c r="HD28" s="165"/>
      <c r="HE28" s="163"/>
      <c r="HF28" s="166"/>
      <c r="HG28" s="167"/>
      <c r="HH28" s="167"/>
      <c r="HI28" s="164"/>
      <c r="HJ28" s="165"/>
      <c r="HK28" s="163"/>
      <c r="HL28" s="166"/>
      <c r="HM28" s="167"/>
      <c r="HN28" s="167"/>
      <c r="HO28" s="164"/>
      <c r="HP28" s="165"/>
      <c r="HQ28" s="163"/>
      <c r="HR28" s="166"/>
      <c r="HS28" s="167"/>
      <c r="HT28" s="167"/>
      <c r="HU28" s="164"/>
      <c r="HV28" s="165"/>
      <c r="HW28" s="163"/>
      <c r="HX28" s="166"/>
      <c r="HY28" s="167"/>
      <c r="HZ28" s="167"/>
      <c r="IA28" s="164"/>
      <c r="IB28" s="165"/>
      <c r="IC28" s="163"/>
      <c r="ID28" s="166"/>
      <c r="IE28" s="167"/>
      <c r="IF28" s="167"/>
      <c r="IG28" s="164"/>
      <c r="IH28" s="165"/>
      <c r="II28" s="163"/>
      <c r="IJ28" s="166"/>
      <c r="IK28" s="167"/>
      <c r="IL28" s="167"/>
      <c r="IM28" s="164"/>
      <c r="IN28" s="165"/>
      <c r="IO28" s="163"/>
      <c r="IP28" s="166"/>
      <c r="IQ28" s="167"/>
      <c r="IR28" s="167"/>
      <c r="IS28" s="164"/>
      <c r="IT28" s="165"/>
      <c r="IU28" s="163"/>
      <c r="IV28" s="166"/>
    </row>
    <row r="29" spans="1:256" ht="12.75">
      <c r="A29" s="164"/>
      <c r="B29" s="165" t="s">
        <v>360</v>
      </c>
      <c r="C29" s="163" t="s">
        <v>705</v>
      </c>
      <c r="D29" s="166">
        <v>1</v>
      </c>
      <c r="E29" s="167"/>
      <c r="F29" s="167">
        <f t="shared" si="1"/>
        <v>0</v>
      </c>
      <c r="G29" s="164"/>
      <c r="H29" s="165"/>
      <c r="I29" s="163"/>
      <c r="J29" s="166"/>
      <c r="K29" s="167"/>
      <c r="L29" s="167"/>
      <c r="M29" s="164"/>
      <c r="N29" s="165"/>
      <c r="O29" s="163"/>
      <c r="P29" s="166"/>
      <c r="Q29" s="167"/>
      <c r="R29" s="167"/>
      <c r="S29" s="164"/>
      <c r="T29" s="165"/>
      <c r="U29" s="163"/>
      <c r="V29" s="166"/>
      <c r="W29" s="167"/>
      <c r="X29" s="167"/>
      <c r="Y29" s="164"/>
      <c r="Z29" s="165"/>
      <c r="AA29" s="163"/>
      <c r="AB29" s="166"/>
      <c r="AC29" s="167"/>
      <c r="AD29" s="167"/>
      <c r="AE29" s="164"/>
      <c r="AF29" s="165"/>
      <c r="AG29" s="163"/>
      <c r="AH29" s="166"/>
      <c r="AI29" s="167"/>
      <c r="AJ29" s="167"/>
      <c r="AK29" s="164"/>
      <c r="AL29" s="165"/>
      <c r="AM29" s="163"/>
      <c r="AN29" s="166"/>
      <c r="AO29" s="167"/>
      <c r="AP29" s="167"/>
      <c r="AQ29" s="164"/>
      <c r="AR29" s="165"/>
      <c r="AS29" s="163"/>
      <c r="AT29" s="166"/>
      <c r="AU29" s="167"/>
      <c r="AV29" s="167"/>
      <c r="AW29" s="164"/>
      <c r="AX29" s="165"/>
      <c r="AY29" s="163"/>
      <c r="AZ29" s="166"/>
      <c r="BA29" s="167"/>
      <c r="BB29" s="167"/>
      <c r="BC29" s="164"/>
      <c r="BD29" s="165"/>
      <c r="BE29" s="163"/>
      <c r="BF29" s="166"/>
      <c r="BG29" s="167"/>
      <c r="BH29" s="167"/>
      <c r="BI29" s="164"/>
      <c r="BJ29" s="165"/>
      <c r="BK29" s="163"/>
      <c r="BL29" s="166"/>
      <c r="BM29" s="167"/>
      <c r="BN29" s="167"/>
      <c r="BO29" s="164"/>
      <c r="BP29" s="165"/>
      <c r="BQ29" s="163"/>
      <c r="BR29" s="166"/>
      <c r="BS29" s="167"/>
      <c r="BT29" s="167"/>
      <c r="BU29" s="164"/>
      <c r="BV29" s="165"/>
      <c r="BW29" s="163"/>
      <c r="BX29" s="166"/>
      <c r="BY29" s="167"/>
      <c r="BZ29" s="167"/>
      <c r="CA29" s="164"/>
      <c r="CB29" s="165"/>
      <c r="CC29" s="163"/>
      <c r="CD29" s="166"/>
      <c r="CE29" s="167"/>
      <c r="CF29" s="167"/>
      <c r="CG29" s="164"/>
      <c r="CH29" s="165"/>
      <c r="CI29" s="163"/>
      <c r="CJ29" s="166"/>
      <c r="CK29" s="167"/>
      <c r="CL29" s="167"/>
      <c r="CM29" s="164"/>
      <c r="CN29" s="165"/>
      <c r="CO29" s="163"/>
      <c r="CP29" s="166"/>
      <c r="CQ29" s="167"/>
      <c r="CR29" s="167"/>
      <c r="CS29" s="164"/>
      <c r="CT29" s="165"/>
      <c r="CU29" s="163"/>
      <c r="CV29" s="166"/>
      <c r="CW29" s="167"/>
      <c r="CX29" s="167"/>
      <c r="CY29" s="164"/>
      <c r="CZ29" s="165"/>
      <c r="DA29" s="163"/>
      <c r="DB29" s="166"/>
      <c r="DC29" s="167"/>
      <c r="DD29" s="167"/>
      <c r="DE29" s="164"/>
      <c r="DF29" s="165"/>
      <c r="DG29" s="163"/>
      <c r="DH29" s="166"/>
      <c r="DI29" s="167"/>
      <c r="DJ29" s="167"/>
      <c r="DK29" s="164"/>
      <c r="DL29" s="165"/>
      <c r="DM29" s="163"/>
      <c r="DN29" s="166"/>
      <c r="DO29" s="167"/>
      <c r="DP29" s="167"/>
      <c r="DQ29" s="164"/>
      <c r="DR29" s="165"/>
      <c r="DS29" s="163"/>
      <c r="DT29" s="166"/>
      <c r="DU29" s="167"/>
      <c r="DV29" s="167"/>
      <c r="DW29" s="164"/>
      <c r="DX29" s="165"/>
      <c r="DY29" s="163"/>
      <c r="DZ29" s="166"/>
      <c r="EA29" s="167"/>
      <c r="EB29" s="167"/>
      <c r="EC29" s="164"/>
      <c r="ED29" s="165"/>
      <c r="EE29" s="163"/>
      <c r="EF29" s="166"/>
      <c r="EG29" s="167"/>
      <c r="EH29" s="167"/>
      <c r="EI29" s="164"/>
      <c r="EJ29" s="165"/>
      <c r="EK29" s="163"/>
      <c r="EL29" s="166"/>
      <c r="EM29" s="167"/>
      <c r="EN29" s="167"/>
      <c r="EO29" s="164"/>
      <c r="EP29" s="165"/>
      <c r="EQ29" s="163"/>
      <c r="ER29" s="166"/>
      <c r="ES29" s="167"/>
      <c r="ET29" s="167"/>
      <c r="EU29" s="164"/>
      <c r="EV29" s="165"/>
      <c r="EW29" s="163"/>
      <c r="EX29" s="166"/>
      <c r="EY29" s="167"/>
      <c r="EZ29" s="167"/>
      <c r="FA29" s="164"/>
      <c r="FB29" s="165"/>
      <c r="FC29" s="163"/>
      <c r="FD29" s="166"/>
      <c r="FE29" s="167"/>
      <c r="FF29" s="167"/>
      <c r="FG29" s="164"/>
      <c r="FH29" s="165"/>
      <c r="FI29" s="163"/>
      <c r="FJ29" s="166"/>
      <c r="FK29" s="167"/>
      <c r="FL29" s="167"/>
      <c r="FM29" s="164"/>
      <c r="FN29" s="165"/>
      <c r="FO29" s="163"/>
      <c r="FP29" s="166"/>
      <c r="FQ29" s="167"/>
      <c r="FR29" s="167"/>
      <c r="FS29" s="164"/>
      <c r="FT29" s="165"/>
      <c r="FU29" s="163"/>
      <c r="FV29" s="166"/>
      <c r="FW29" s="167"/>
      <c r="FX29" s="167"/>
      <c r="FY29" s="164"/>
      <c r="FZ29" s="165"/>
      <c r="GA29" s="163"/>
      <c r="GB29" s="166"/>
      <c r="GC29" s="167"/>
      <c r="GD29" s="167"/>
      <c r="GE29" s="164"/>
      <c r="GF29" s="165"/>
      <c r="GG29" s="163"/>
      <c r="GH29" s="166"/>
      <c r="GI29" s="167"/>
      <c r="GJ29" s="167"/>
      <c r="GK29" s="164"/>
      <c r="GL29" s="165"/>
      <c r="GM29" s="163"/>
      <c r="GN29" s="166"/>
      <c r="GO29" s="167"/>
      <c r="GP29" s="167"/>
      <c r="GQ29" s="164"/>
      <c r="GR29" s="165"/>
      <c r="GS29" s="163"/>
      <c r="GT29" s="166"/>
      <c r="GU29" s="167"/>
      <c r="GV29" s="167"/>
      <c r="GW29" s="164"/>
      <c r="GX29" s="165"/>
      <c r="GY29" s="163"/>
      <c r="GZ29" s="166"/>
      <c r="HA29" s="167"/>
      <c r="HB29" s="167"/>
      <c r="HC29" s="164"/>
      <c r="HD29" s="165"/>
      <c r="HE29" s="163"/>
      <c r="HF29" s="166"/>
      <c r="HG29" s="167"/>
      <c r="HH29" s="167"/>
      <c r="HI29" s="164"/>
      <c r="HJ29" s="165"/>
      <c r="HK29" s="163"/>
      <c r="HL29" s="166"/>
      <c r="HM29" s="167"/>
      <c r="HN29" s="167"/>
      <c r="HO29" s="164"/>
      <c r="HP29" s="165"/>
      <c r="HQ29" s="163"/>
      <c r="HR29" s="166"/>
      <c r="HS29" s="167"/>
      <c r="HT29" s="167"/>
      <c r="HU29" s="164"/>
      <c r="HV29" s="165"/>
      <c r="HW29" s="163"/>
      <c r="HX29" s="166"/>
      <c r="HY29" s="167"/>
      <c r="HZ29" s="167"/>
      <c r="IA29" s="164"/>
      <c r="IB29" s="165"/>
      <c r="IC29" s="163"/>
      <c r="ID29" s="166"/>
      <c r="IE29" s="167"/>
      <c r="IF29" s="167"/>
      <c r="IG29" s="164"/>
      <c r="IH29" s="165"/>
      <c r="II29" s="163"/>
      <c r="IJ29" s="166"/>
      <c r="IK29" s="167"/>
      <c r="IL29" s="167"/>
      <c r="IM29" s="164"/>
      <c r="IN29" s="165"/>
      <c r="IO29" s="163"/>
      <c r="IP29" s="166"/>
      <c r="IQ29" s="167"/>
      <c r="IR29" s="167"/>
      <c r="IS29" s="164"/>
      <c r="IT29" s="165"/>
      <c r="IU29" s="163"/>
      <c r="IV29" s="166"/>
    </row>
    <row r="30" spans="1:256" ht="12.75">
      <c r="A30" s="164"/>
      <c r="B30" s="165" t="s">
        <v>361</v>
      </c>
      <c r="C30" s="163" t="s">
        <v>705</v>
      </c>
      <c r="D30" s="166">
        <v>16</v>
      </c>
      <c r="E30" s="167"/>
      <c r="F30" s="167">
        <f t="shared" si="1"/>
        <v>0</v>
      </c>
      <c r="G30" s="164"/>
      <c r="H30" s="165"/>
      <c r="I30" s="163"/>
      <c r="J30" s="166"/>
      <c r="K30" s="167"/>
      <c r="L30" s="167"/>
      <c r="M30" s="164"/>
      <c r="N30" s="165"/>
      <c r="O30" s="163"/>
      <c r="P30" s="166"/>
      <c r="Q30" s="167"/>
      <c r="R30" s="167"/>
      <c r="S30" s="164"/>
      <c r="T30" s="165"/>
      <c r="U30" s="163"/>
      <c r="V30" s="166"/>
      <c r="W30" s="167"/>
      <c r="X30" s="167"/>
      <c r="Y30" s="164"/>
      <c r="Z30" s="165"/>
      <c r="AA30" s="163"/>
      <c r="AB30" s="166"/>
      <c r="AC30" s="167"/>
      <c r="AD30" s="167"/>
      <c r="AE30" s="164"/>
      <c r="AF30" s="165"/>
      <c r="AG30" s="163"/>
      <c r="AH30" s="166"/>
      <c r="AI30" s="167"/>
      <c r="AJ30" s="167"/>
      <c r="AK30" s="164"/>
      <c r="AL30" s="165"/>
      <c r="AM30" s="163"/>
      <c r="AN30" s="166"/>
      <c r="AO30" s="167"/>
      <c r="AP30" s="167"/>
      <c r="AQ30" s="164"/>
      <c r="AR30" s="165"/>
      <c r="AS30" s="163"/>
      <c r="AT30" s="166"/>
      <c r="AU30" s="167"/>
      <c r="AV30" s="167"/>
      <c r="AW30" s="164"/>
      <c r="AX30" s="165"/>
      <c r="AY30" s="163"/>
      <c r="AZ30" s="166"/>
      <c r="BA30" s="167"/>
      <c r="BB30" s="167"/>
      <c r="BC30" s="164"/>
      <c r="BD30" s="165"/>
      <c r="BE30" s="163"/>
      <c r="BF30" s="166"/>
      <c r="BG30" s="167"/>
      <c r="BH30" s="167"/>
      <c r="BI30" s="164"/>
      <c r="BJ30" s="165"/>
      <c r="BK30" s="163"/>
      <c r="BL30" s="166"/>
      <c r="BM30" s="167"/>
      <c r="BN30" s="167"/>
      <c r="BO30" s="164"/>
      <c r="BP30" s="165"/>
      <c r="BQ30" s="163"/>
      <c r="BR30" s="166"/>
      <c r="BS30" s="167"/>
      <c r="BT30" s="167"/>
      <c r="BU30" s="164"/>
      <c r="BV30" s="165"/>
      <c r="BW30" s="163"/>
      <c r="BX30" s="166"/>
      <c r="BY30" s="167"/>
      <c r="BZ30" s="167"/>
      <c r="CA30" s="164"/>
      <c r="CB30" s="165"/>
      <c r="CC30" s="163"/>
      <c r="CD30" s="166"/>
      <c r="CE30" s="167"/>
      <c r="CF30" s="167"/>
      <c r="CG30" s="164"/>
      <c r="CH30" s="165"/>
      <c r="CI30" s="163"/>
      <c r="CJ30" s="166"/>
      <c r="CK30" s="167"/>
      <c r="CL30" s="167"/>
      <c r="CM30" s="164"/>
      <c r="CN30" s="165"/>
      <c r="CO30" s="163"/>
      <c r="CP30" s="166"/>
      <c r="CQ30" s="167"/>
      <c r="CR30" s="167"/>
      <c r="CS30" s="164"/>
      <c r="CT30" s="165"/>
      <c r="CU30" s="163"/>
      <c r="CV30" s="166"/>
      <c r="CW30" s="167"/>
      <c r="CX30" s="167"/>
      <c r="CY30" s="164"/>
      <c r="CZ30" s="165"/>
      <c r="DA30" s="163"/>
      <c r="DB30" s="166"/>
      <c r="DC30" s="167"/>
      <c r="DD30" s="167"/>
      <c r="DE30" s="164"/>
      <c r="DF30" s="165"/>
      <c r="DG30" s="163"/>
      <c r="DH30" s="166"/>
      <c r="DI30" s="167"/>
      <c r="DJ30" s="167"/>
      <c r="DK30" s="164"/>
      <c r="DL30" s="165"/>
      <c r="DM30" s="163"/>
      <c r="DN30" s="166"/>
      <c r="DO30" s="167"/>
      <c r="DP30" s="167"/>
      <c r="DQ30" s="164"/>
      <c r="DR30" s="165"/>
      <c r="DS30" s="163"/>
      <c r="DT30" s="166"/>
      <c r="DU30" s="167"/>
      <c r="DV30" s="167"/>
      <c r="DW30" s="164"/>
      <c r="DX30" s="165"/>
      <c r="DY30" s="163"/>
      <c r="DZ30" s="166"/>
      <c r="EA30" s="167"/>
      <c r="EB30" s="167"/>
      <c r="EC30" s="164"/>
      <c r="ED30" s="165"/>
      <c r="EE30" s="163"/>
      <c r="EF30" s="166"/>
      <c r="EG30" s="167"/>
      <c r="EH30" s="167"/>
      <c r="EI30" s="164"/>
      <c r="EJ30" s="165"/>
      <c r="EK30" s="163"/>
      <c r="EL30" s="166"/>
      <c r="EM30" s="167"/>
      <c r="EN30" s="167"/>
      <c r="EO30" s="164"/>
      <c r="EP30" s="165"/>
      <c r="EQ30" s="163"/>
      <c r="ER30" s="166"/>
      <c r="ES30" s="167"/>
      <c r="ET30" s="167"/>
      <c r="EU30" s="164"/>
      <c r="EV30" s="165"/>
      <c r="EW30" s="163"/>
      <c r="EX30" s="166"/>
      <c r="EY30" s="167"/>
      <c r="EZ30" s="167"/>
      <c r="FA30" s="164"/>
      <c r="FB30" s="165"/>
      <c r="FC30" s="163"/>
      <c r="FD30" s="166"/>
      <c r="FE30" s="167"/>
      <c r="FF30" s="167"/>
      <c r="FG30" s="164"/>
      <c r="FH30" s="165"/>
      <c r="FI30" s="163"/>
      <c r="FJ30" s="166"/>
      <c r="FK30" s="167"/>
      <c r="FL30" s="167"/>
      <c r="FM30" s="164"/>
      <c r="FN30" s="165"/>
      <c r="FO30" s="163"/>
      <c r="FP30" s="166"/>
      <c r="FQ30" s="167"/>
      <c r="FR30" s="167"/>
      <c r="FS30" s="164"/>
      <c r="FT30" s="165"/>
      <c r="FU30" s="163"/>
      <c r="FV30" s="166"/>
      <c r="FW30" s="167"/>
      <c r="FX30" s="167"/>
      <c r="FY30" s="164"/>
      <c r="FZ30" s="165"/>
      <c r="GA30" s="163"/>
      <c r="GB30" s="166"/>
      <c r="GC30" s="167"/>
      <c r="GD30" s="167"/>
      <c r="GE30" s="164"/>
      <c r="GF30" s="165"/>
      <c r="GG30" s="163"/>
      <c r="GH30" s="166"/>
      <c r="GI30" s="167"/>
      <c r="GJ30" s="167"/>
      <c r="GK30" s="164"/>
      <c r="GL30" s="165"/>
      <c r="GM30" s="163"/>
      <c r="GN30" s="166"/>
      <c r="GO30" s="167"/>
      <c r="GP30" s="167"/>
      <c r="GQ30" s="164"/>
      <c r="GR30" s="165"/>
      <c r="GS30" s="163"/>
      <c r="GT30" s="166"/>
      <c r="GU30" s="167"/>
      <c r="GV30" s="167"/>
      <c r="GW30" s="164"/>
      <c r="GX30" s="165"/>
      <c r="GY30" s="163"/>
      <c r="GZ30" s="166"/>
      <c r="HA30" s="167"/>
      <c r="HB30" s="167"/>
      <c r="HC30" s="164"/>
      <c r="HD30" s="165"/>
      <c r="HE30" s="163"/>
      <c r="HF30" s="166"/>
      <c r="HG30" s="167"/>
      <c r="HH30" s="167"/>
      <c r="HI30" s="164"/>
      <c r="HJ30" s="165"/>
      <c r="HK30" s="163"/>
      <c r="HL30" s="166"/>
      <c r="HM30" s="167"/>
      <c r="HN30" s="167"/>
      <c r="HO30" s="164"/>
      <c r="HP30" s="165"/>
      <c r="HQ30" s="163"/>
      <c r="HR30" s="166"/>
      <c r="HS30" s="167"/>
      <c r="HT30" s="167"/>
      <c r="HU30" s="164"/>
      <c r="HV30" s="165"/>
      <c r="HW30" s="163"/>
      <c r="HX30" s="166"/>
      <c r="HY30" s="167"/>
      <c r="HZ30" s="167"/>
      <c r="IA30" s="164"/>
      <c r="IB30" s="165"/>
      <c r="IC30" s="163"/>
      <c r="ID30" s="166"/>
      <c r="IE30" s="167"/>
      <c r="IF30" s="167"/>
      <c r="IG30" s="164"/>
      <c r="IH30" s="165"/>
      <c r="II30" s="163"/>
      <c r="IJ30" s="166"/>
      <c r="IK30" s="167"/>
      <c r="IL30" s="167"/>
      <c r="IM30" s="164"/>
      <c r="IN30" s="165"/>
      <c r="IO30" s="163"/>
      <c r="IP30" s="166"/>
      <c r="IQ30" s="167"/>
      <c r="IR30" s="167"/>
      <c r="IS30" s="164"/>
      <c r="IT30" s="165"/>
      <c r="IU30" s="163"/>
      <c r="IV30" s="166"/>
    </row>
    <row r="31" spans="1:256" ht="12.75">
      <c r="A31" s="164"/>
      <c r="B31" s="165" t="s">
        <v>362</v>
      </c>
      <c r="C31" s="163" t="s">
        <v>341</v>
      </c>
      <c r="D31" s="166">
        <v>1</v>
      </c>
      <c r="E31" s="167"/>
      <c r="F31" s="167">
        <f t="shared" si="1"/>
        <v>0</v>
      </c>
      <c r="G31" s="164"/>
      <c r="H31" s="165"/>
      <c r="I31" s="163"/>
      <c r="J31" s="166"/>
      <c r="K31" s="167"/>
      <c r="L31" s="167"/>
      <c r="M31" s="164"/>
      <c r="N31" s="165"/>
      <c r="O31" s="163"/>
      <c r="P31" s="166"/>
      <c r="Q31" s="167"/>
      <c r="R31" s="167"/>
      <c r="S31" s="164"/>
      <c r="T31" s="165"/>
      <c r="U31" s="163"/>
      <c r="V31" s="166"/>
      <c r="W31" s="167"/>
      <c r="X31" s="167"/>
      <c r="Y31" s="164"/>
      <c r="Z31" s="165"/>
      <c r="AA31" s="163"/>
      <c r="AB31" s="166"/>
      <c r="AC31" s="167"/>
      <c r="AD31" s="167"/>
      <c r="AE31" s="164"/>
      <c r="AF31" s="165"/>
      <c r="AG31" s="163"/>
      <c r="AH31" s="166"/>
      <c r="AI31" s="167"/>
      <c r="AJ31" s="167"/>
      <c r="AK31" s="164"/>
      <c r="AL31" s="165"/>
      <c r="AM31" s="163"/>
      <c r="AN31" s="166"/>
      <c r="AO31" s="167"/>
      <c r="AP31" s="167"/>
      <c r="AQ31" s="164"/>
      <c r="AR31" s="165"/>
      <c r="AS31" s="163"/>
      <c r="AT31" s="166"/>
      <c r="AU31" s="167"/>
      <c r="AV31" s="167"/>
      <c r="AW31" s="164"/>
      <c r="AX31" s="165"/>
      <c r="AY31" s="163"/>
      <c r="AZ31" s="166"/>
      <c r="BA31" s="167"/>
      <c r="BB31" s="167"/>
      <c r="BC31" s="164"/>
      <c r="BD31" s="165"/>
      <c r="BE31" s="163"/>
      <c r="BF31" s="166"/>
      <c r="BG31" s="167"/>
      <c r="BH31" s="167"/>
      <c r="BI31" s="164"/>
      <c r="BJ31" s="165"/>
      <c r="BK31" s="163"/>
      <c r="BL31" s="166"/>
      <c r="BM31" s="167"/>
      <c r="BN31" s="167"/>
      <c r="BO31" s="164"/>
      <c r="BP31" s="165"/>
      <c r="BQ31" s="163"/>
      <c r="BR31" s="166"/>
      <c r="BS31" s="167"/>
      <c r="BT31" s="167"/>
      <c r="BU31" s="164"/>
      <c r="BV31" s="165"/>
      <c r="BW31" s="163"/>
      <c r="BX31" s="166"/>
      <c r="BY31" s="167"/>
      <c r="BZ31" s="167"/>
      <c r="CA31" s="164"/>
      <c r="CB31" s="165"/>
      <c r="CC31" s="163"/>
      <c r="CD31" s="166"/>
      <c r="CE31" s="167"/>
      <c r="CF31" s="167"/>
      <c r="CG31" s="164"/>
      <c r="CH31" s="165"/>
      <c r="CI31" s="163"/>
      <c r="CJ31" s="166"/>
      <c r="CK31" s="167"/>
      <c r="CL31" s="167"/>
      <c r="CM31" s="164"/>
      <c r="CN31" s="165"/>
      <c r="CO31" s="163"/>
      <c r="CP31" s="166"/>
      <c r="CQ31" s="167"/>
      <c r="CR31" s="167"/>
      <c r="CS31" s="164"/>
      <c r="CT31" s="165"/>
      <c r="CU31" s="163"/>
      <c r="CV31" s="166"/>
      <c r="CW31" s="167"/>
      <c r="CX31" s="167"/>
      <c r="CY31" s="164"/>
      <c r="CZ31" s="165"/>
      <c r="DA31" s="163"/>
      <c r="DB31" s="166"/>
      <c r="DC31" s="167"/>
      <c r="DD31" s="167"/>
      <c r="DE31" s="164"/>
      <c r="DF31" s="165"/>
      <c r="DG31" s="163"/>
      <c r="DH31" s="166"/>
      <c r="DI31" s="167"/>
      <c r="DJ31" s="167"/>
      <c r="DK31" s="164"/>
      <c r="DL31" s="165"/>
      <c r="DM31" s="163"/>
      <c r="DN31" s="166"/>
      <c r="DO31" s="167"/>
      <c r="DP31" s="167"/>
      <c r="DQ31" s="164"/>
      <c r="DR31" s="165"/>
      <c r="DS31" s="163"/>
      <c r="DT31" s="166"/>
      <c r="DU31" s="167"/>
      <c r="DV31" s="167"/>
      <c r="DW31" s="164"/>
      <c r="DX31" s="165"/>
      <c r="DY31" s="163"/>
      <c r="DZ31" s="166"/>
      <c r="EA31" s="167"/>
      <c r="EB31" s="167"/>
      <c r="EC31" s="164"/>
      <c r="ED31" s="165"/>
      <c r="EE31" s="163"/>
      <c r="EF31" s="166"/>
      <c r="EG31" s="167"/>
      <c r="EH31" s="167"/>
      <c r="EI31" s="164"/>
      <c r="EJ31" s="165"/>
      <c r="EK31" s="163"/>
      <c r="EL31" s="166"/>
      <c r="EM31" s="167"/>
      <c r="EN31" s="167"/>
      <c r="EO31" s="164"/>
      <c r="EP31" s="165"/>
      <c r="EQ31" s="163"/>
      <c r="ER31" s="166"/>
      <c r="ES31" s="167"/>
      <c r="ET31" s="167"/>
      <c r="EU31" s="164"/>
      <c r="EV31" s="165"/>
      <c r="EW31" s="163"/>
      <c r="EX31" s="166"/>
      <c r="EY31" s="167"/>
      <c r="EZ31" s="167"/>
      <c r="FA31" s="164"/>
      <c r="FB31" s="165"/>
      <c r="FC31" s="163"/>
      <c r="FD31" s="166"/>
      <c r="FE31" s="167"/>
      <c r="FF31" s="167"/>
      <c r="FG31" s="164"/>
      <c r="FH31" s="165"/>
      <c r="FI31" s="163"/>
      <c r="FJ31" s="166"/>
      <c r="FK31" s="167"/>
      <c r="FL31" s="167"/>
      <c r="FM31" s="164"/>
      <c r="FN31" s="165"/>
      <c r="FO31" s="163"/>
      <c r="FP31" s="166"/>
      <c r="FQ31" s="167"/>
      <c r="FR31" s="167"/>
      <c r="FS31" s="164"/>
      <c r="FT31" s="165"/>
      <c r="FU31" s="163"/>
      <c r="FV31" s="166"/>
      <c r="FW31" s="167"/>
      <c r="FX31" s="167"/>
      <c r="FY31" s="164"/>
      <c r="FZ31" s="165"/>
      <c r="GA31" s="163"/>
      <c r="GB31" s="166"/>
      <c r="GC31" s="167"/>
      <c r="GD31" s="167"/>
      <c r="GE31" s="164"/>
      <c r="GF31" s="165"/>
      <c r="GG31" s="163"/>
      <c r="GH31" s="166"/>
      <c r="GI31" s="167"/>
      <c r="GJ31" s="167"/>
      <c r="GK31" s="164"/>
      <c r="GL31" s="165"/>
      <c r="GM31" s="163"/>
      <c r="GN31" s="166"/>
      <c r="GO31" s="167"/>
      <c r="GP31" s="167"/>
      <c r="GQ31" s="164"/>
      <c r="GR31" s="165"/>
      <c r="GS31" s="163"/>
      <c r="GT31" s="166"/>
      <c r="GU31" s="167"/>
      <c r="GV31" s="167"/>
      <c r="GW31" s="164"/>
      <c r="GX31" s="165"/>
      <c r="GY31" s="163"/>
      <c r="GZ31" s="166"/>
      <c r="HA31" s="167"/>
      <c r="HB31" s="167"/>
      <c r="HC31" s="164"/>
      <c r="HD31" s="165"/>
      <c r="HE31" s="163"/>
      <c r="HF31" s="166"/>
      <c r="HG31" s="167"/>
      <c r="HH31" s="167"/>
      <c r="HI31" s="164"/>
      <c r="HJ31" s="165"/>
      <c r="HK31" s="163"/>
      <c r="HL31" s="166"/>
      <c r="HM31" s="167"/>
      <c r="HN31" s="167"/>
      <c r="HO31" s="164"/>
      <c r="HP31" s="165"/>
      <c r="HQ31" s="163"/>
      <c r="HR31" s="166"/>
      <c r="HS31" s="167"/>
      <c r="HT31" s="167"/>
      <c r="HU31" s="164"/>
      <c r="HV31" s="165"/>
      <c r="HW31" s="163"/>
      <c r="HX31" s="166"/>
      <c r="HY31" s="167"/>
      <c r="HZ31" s="167"/>
      <c r="IA31" s="164"/>
      <c r="IB31" s="165"/>
      <c r="IC31" s="163"/>
      <c r="ID31" s="166"/>
      <c r="IE31" s="167"/>
      <c r="IF31" s="167"/>
      <c r="IG31" s="164"/>
      <c r="IH31" s="165"/>
      <c r="II31" s="163"/>
      <c r="IJ31" s="166"/>
      <c r="IK31" s="167"/>
      <c r="IL31" s="167"/>
      <c r="IM31" s="164"/>
      <c r="IN31" s="165"/>
      <c r="IO31" s="163"/>
      <c r="IP31" s="166"/>
      <c r="IQ31" s="167"/>
      <c r="IR31" s="167"/>
      <c r="IS31" s="164"/>
      <c r="IT31" s="165"/>
      <c r="IU31" s="163"/>
      <c r="IV31" s="166"/>
    </row>
    <row r="32" spans="1:256" ht="12.75">
      <c r="A32" s="164"/>
      <c r="B32" s="165" t="s">
        <v>363</v>
      </c>
      <c r="C32" s="163" t="s">
        <v>315</v>
      </c>
      <c r="D32" s="166">
        <v>37</v>
      </c>
      <c r="E32" s="167"/>
      <c r="F32" s="167">
        <f t="shared" si="1"/>
        <v>0</v>
      </c>
      <c r="G32" s="164"/>
      <c r="H32" s="165"/>
      <c r="I32" s="163"/>
      <c r="J32" s="166"/>
      <c r="K32" s="167"/>
      <c r="L32" s="167"/>
      <c r="M32" s="164"/>
      <c r="N32" s="165"/>
      <c r="O32" s="163"/>
      <c r="P32" s="166"/>
      <c r="Q32" s="167"/>
      <c r="R32" s="167"/>
      <c r="S32" s="164"/>
      <c r="T32" s="165"/>
      <c r="U32" s="163"/>
      <c r="V32" s="166"/>
      <c r="W32" s="167"/>
      <c r="X32" s="167"/>
      <c r="Y32" s="164"/>
      <c r="Z32" s="165"/>
      <c r="AA32" s="163"/>
      <c r="AB32" s="166"/>
      <c r="AC32" s="167"/>
      <c r="AD32" s="167"/>
      <c r="AE32" s="164"/>
      <c r="AF32" s="165"/>
      <c r="AG32" s="163"/>
      <c r="AH32" s="166"/>
      <c r="AI32" s="167"/>
      <c r="AJ32" s="167"/>
      <c r="AK32" s="164"/>
      <c r="AL32" s="165"/>
      <c r="AM32" s="163"/>
      <c r="AN32" s="166"/>
      <c r="AO32" s="167"/>
      <c r="AP32" s="167"/>
      <c r="AQ32" s="164"/>
      <c r="AR32" s="165"/>
      <c r="AS32" s="163"/>
      <c r="AT32" s="166"/>
      <c r="AU32" s="167"/>
      <c r="AV32" s="167"/>
      <c r="AW32" s="164"/>
      <c r="AX32" s="165"/>
      <c r="AY32" s="163"/>
      <c r="AZ32" s="166"/>
      <c r="BA32" s="167"/>
      <c r="BB32" s="167"/>
      <c r="BC32" s="164"/>
      <c r="BD32" s="165"/>
      <c r="BE32" s="163"/>
      <c r="BF32" s="166"/>
      <c r="BG32" s="167"/>
      <c r="BH32" s="167"/>
      <c r="BI32" s="164"/>
      <c r="BJ32" s="165"/>
      <c r="BK32" s="163"/>
      <c r="BL32" s="166"/>
      <c r="BM32" s="167"/>
      <c r="BN32" s="167"/>
      <c r="BO32" s="164"/>
      <c r="BP32" s="165"/>
      <c r="BQ32" s="163"/>
      <c r="BR32" s="166"/>
      <c r="BS32" s="167"/>
      <c r="BT32" s="167"/>
      <c r="BU32" s="164"/>
      <c r="BV32" s="165"/>
      <c r="BW32" s="163"/>
      <c r="BX32" s="166"/>
      <c r="BY32" s="167"/>
      <c r="BZ32" s="167"/>
      <c r="CA32" s="164"/>
      <c r="CB32" s="165"/>
      <c r="CC32" s="163"/>
      <c r="CD32" s="166"/>
      <c r="CE32" s="167"/>
      <c r="CF32" s="167"/>
      <c r="CG32" s="164"/>
      <c r="CH32" s="165"/>
      <c r="CI32" s="163"/>
      <c r="CJ32" s="166"/>
      <c r="CK32" s="167"/>
      <c r="CL32" s="167"/>
      <c r="CM32" s="164"/>
      <c r="CN32" s="165"/>
      <c r="CO32" s="163"/>
      <c r="CP32" s="166"/>
      <c r="CQ32" s="167"/>
      <c r="CR32" s="167"/>
      <c r="CS32" s="164"/>
      <c r="CT32" s="165"/>
      <c r="CU32" s="163"/>
      <c r="CV32" s="166"/>
      <c r="CW32" s="167"/>
      <c r="CX32" s="167"/>
      <c r="CY32" s="164"/>
      <c r="CZ32" s="165"/>
      <c r="DA32" s="163"/>
      <c r="DB32" s="166"/>
      <c r="DC32" s="167"/>
      <c r="DD32" s="167"/>
      <c r="DE32" s="164"/>
      <c r="DF32" s="165"/>
      <c r="DG32" s="163"/>
      <c r="DH32" s="166"/>
      <c r="DI32" s="167"/>
      <c r="DJ32" s="167"/>
      <c r="DK32" s="164"/>
      <c r="DL32" s="165"/>
      <c r="DM32" s="163"/>
      <c r="DN32" s="166"/>
      <c r="DO32" s="167"/>
      <c r="DP32" s="167"/>
      <c r="DQ32" s="164"/>
      <c r="DR32" s="165"/>
      <c r="DS32" s="163"/>
      <c r="DT32" s="166"/>
      <c r="DU32" s="167"/>
      <c r="DV32" s="167"/>
      <c r="DW32" s="164"/>
      <c r="DX32" s="165"/>
      <c r="DY32" s="163"/>
      <c r="DZ32" s="166"/>
      <c r="EA32" s="167"/>
      <c r="EB32" s="167"/>
      <c r="EC32" s="164"/>
      <c r="ED32" s="165"/>
      <c r="EE32" s="163"/>
      <c r="EF32" s="166"/>
      <c r="EG32" s="167"/>
      <c r="EH32" s="167"/>
      <c r="EI32" s="164"/>
      <c r="EJ32" s="165"/>
      <c r="EK32" s="163"/>
      <c r="EL32" s="166"/>
      <c r="EM32" s="167"/>
      <c r="EN32" s="167"/>
      <c r="EO32" s="164"/>
      <c r="EP32" s="165"/>
      <c r="EQ32" s="163"/>
      <c r="ER32" s="166"/>
      <c r="ES32" s="167"/>
      <c r="ET32" s="167"/>
      <c r="EU32" s="164"/>
      <c r="EV32" s="165"/>
      <c r="EW32" s="163"/>
      <c r="EX32" s="166"/>
      <c r="EY32" s="167"/>
      <c r="EZ32" s="167"/>
      <c r="FA32" s="164"/>
      <c r="FB32" s="165"/>
      <c r="FC32" s="163"/>
      <c r="FD32" s="166"/>
      <c r="FE32" s="167"/>
      <c r="FF32" s="167"/>
      <c r="FG32" s="164"/>
      <c r="FH32" s="165"/>
      <c r="FI32" s="163"/>
      <c r="FJ32" s="166"/>
      <c r="FK32" s="167"/>
      <c r="FL32" s="167"/>
      <c r="FM32" s="164"/>
      <c r="FN32" s="165"/>
      <c r="FO32" s="163"/>
      <c r="FP32" s="166"/>
      <c r="FQ32" s="167"/>
      <c r="FR32" s="167"/>
      <c r="FS32" s="164"/>
      <c r="FT32" s="165"/>
      <c r="FU32" s="163"/>
      <c r="FV32" s="166"/>
      <c r="FW32" s="167"/>
      <c r="FX32" s="167"/>
      <c r="FY32" s="164"/>
      <c r="FZ32" s="165"/>
      <c r="GA32" s="163"/>
      <c r="GB32" s="166"/>
      <c r="GC32" s="167"/>
      <c r="GD32" s="167"/>
      <c r="GE32" s="164"/>
      <c r="GF32" s="165"/>
      <c r="GG32" s="163"/>
      <c r="GH32" s="166"/>
      <c r="GI32" s="167"/>
      <c r="GJ32" s="167"/>
      <c r="GK32" s="164"/>
      <c r="GL32" s="165"/>
      <c r="GM32" s="163"/>
      <c r="GN32" s="166"/>
      <c r="GO32" s="167"/>
      <c r="GP32" s="167"/>
      <c r="GQ32" s="164"/>
      <c r="GR32" s="165"/>
      <c r="GS32" s="163"/>
      <c r="GT32" s="166"/>
      <c r="GU32" s="167"/>
      <c r="GV32" s="167"/>
      <c r="GW32" s="164"/>
      <c r="GX32" s="165"/>
      <c r="GY32" s="163"/>
      <c r="GZ32" s="166"/>
      <c r="HA32" s="167"/>
      <c r="HB32" s="167"/>
      <c r="HC32" s="164"/>
      <c r="HD32" s="165"/>
      <c r="HE32" s="163"/>
      <c r="HF32" s="166"/>
      <c r="HG32" s="167"/>
      <c r="HH32" s="167"/>
      <c r="HI32" s="164"/>
      <c r="HJ32" s="165"/>
      <c r="HK32" s="163"/>
      <c r="HL32" s="166"/>
      <c r="HM32" s="167"/>
      <c r="HN32" s="167"/>
      <c r="HO32" s="164"/>
      <c r="HP32" s="165"/>
      <c r="HQ32" s="163"/>
      <c r="HR32" s="166"/>
      <c r="HS32" s="167"/>
      <c r="HT32" s="167"/>
      <c r="HU32" s="164"/>
      <c r="HV32" s="165"/>
      <c r="HW32" s="163"/>
      <c r="HX32" s="166"/>
      <c r="HY32" s="167"/>
      <c r="HZ32" s="167"/>
      <c r="IA32" s="164"/>
      <c r="IB32" s="165"/>
      <c r="IC32" s="163"/>
      <c r="ID32" s="166"/>
      <c r="IE32" s="167"/>
      <c r="IF32" s="167"/>
      <c r="IG32" s="164"/>
      <c r="IH32" s="165"/>
      <c r="II32" s="163"/>
      <c r="IJ32" s="166"/>
      <c r="IK32" s="167"/>
      <c r="IL32" s="167"/>
      <c r="IM32" s="164"/>
      <c r="IN32" s="165"/>
      <c r="IO32" s="163"/>
      <c r="IP32" s="166"/>
      <c r="IQ32" s="167"/>
      <c r="IR32" s="167"/>
      <c r="IS32" s="164"/>
      <c r="IT32" s="165"/>
      <c r="IU32" s="163"/>
      <c r="IV32" s="166"/>
    </row>
    <row r="33" spans="1:256" ht="12.75">
      <c r="A33" s="164"/>
      <c r="B33" s="165" t="s">
        <v>364</v>
      </c>
      <c r="C33" s="163" t="s">
        <v>315</v>
      </c>
      <c r="D33" s="166">
        <v>11</v>
      </c>
      <c r="E33" s="167"/>
      <c r="F33" s="167">
        <f t="shared" si="1"/>
        <v>0</v>
      </c>
      <c r="G33" s="164"/>
      <c r="H33" s="165"/>
      <c r="I33" s="163"/>
      <c r="J33" s="166"/>
      <c r="K33" s="167"/>
      <c r="L33" s="167"/>
      <c r="M33" s="164"/>
      <c r="N33" s="165"/>
      <c r="O33" s="163"/>
      <c r="P33" s="166"/>
      <c r="Q33" s="167"/>
      <c r="R33" s="167"/>
      <c r="S33" s="164"/>
      <c r="T33" s="165"/>
      <c r="U33" s="163"/>
      <c r="V33" s="166"/>
      <c r="W33" s="167"/>
      <c r="X33" s="167"/>
      <c r="Y33" s="164"/>
      <c r="Z33" s="165"/>
      <c r="AA33" s="163"/>
      <c r="AB33" s="166"/>
      <c r="AC33" s="167"/>
      <c r="AD33" s="167"/>
      <c r="AE33" s="164"/>
      <c r="AF33" s="165"/>
      <c r="AG33" s="163"/>
      <c r="AH33" s="166"/>
      <c r="AI33" s="167"/>
      <c r="AJ33" s="167"/>
      <c r="AK33" s="164"/>
      <c r="AL33" s="165"/>
      <c r="AM33" s="163"/>
      <c r="AN33" s="166"/>
      <c r="AO33" s="167"/>
      <c r="AP33" s="167"/>
      <c r="AQ33" s="164"/>
      <c r="AR33" s="165"/>
      <c r="AS33" s="163"/>
      <c r="AT33" s="166"/>
      <c r="AU33" s="167"/>
      <c r="AV33" s="167"/>
      <c r="AW33" s="164"/>
      <c r="AX33" s="165"/>
      <c r="AY33" s="163"/>
      <c r="AZ33" s="166"/>
      <c r="BA33" s="167"/>
      <c r="BB33" s="167"/>
      <c r="BC33" s="164"/>
      <c r="BD33" s="165"/>
      <c r="BE33" s="163"/>
      <c r="BF33" s="166"/>
      <c r="BG33" s="167"/>
      <c r="BH33" s="167"/>
      <c r="BI33" s="164"/>
      <c r="BJ33" s="165"/>
      <c r="BK33" s="163"/>
      <c r="BL33" s="166"/>
      <c r="BM33" s="167"/>
      <c r="BN33" s="167"/>
      <c r="BO33" s="164"/>
      <c r="BP33" s="165"/>
      <c r="BQ33" s="163"/>
      <c r="BR33" s="166"/>
      <c r="BS33" s="167"/>
      <c r="BT33" s="167"/>
      <c r="BU33" s="164"/>
      <c r="BV33" s="165"/>
      <c r="BW33" s="163"/>
      <c r="BX33" s="166"/>
      <c r="BY33" s="167"/>
      <c r="BZ33" s="167"/>
      <c r="CA33" s="164"/>
      <c r="CB33" s="165"/>
      <c r="CC33" s="163"/>
      <c r="CD33" s="166"/>
      <c r="CE33" s="167"/>
      <c r="CF33" s="167"/>
      <c r="CG33" s="164"/>
      <c r="CH33" s="165"/>
      <c r="CI33" s="163"/>
      <c r="CJ33" s="166"/>
      <c r="CK33" s="167"/>
      <c r="CL33" s="167"/>
      <c r="CM33" s="164"/>
      <c r="CN33" s="165"/>
      <c r="CO33" s="163"/>
      <c r="CP33" s="166"/>
      <c r="CQ33" s="167"/>
      <c r="CR33" s="167"/>
      <c r="CS33" s="164"/>
      <c r="CT33" s="165"/>
      <c r="CU33" s="163"/>
      <c r="CV33" s="166"/>
      <c r="CW33" s="167"/>
      <c r="CX33" s="167"/>
      <c r="CY33" s="164"/>
      <c r="CZ33" s="165"/>
      <c r="DA33" s="163"/>
      <c r="DB33" s="166"/>
      <c r="DC33" s="167"/>
      <c r="DD33" s="167"/>
      <c r="DE33" s="164"/>
      <c r="DF33" s="165"/>
      <c r="DG33" s="163"/>
      <c r="DH33" s="166"/>
      <c r="DI33" s="167"/>
      <c r="DJ33" s="167"/>
      <c r="DK33" s="164"/>
      <c r="DL33" s="165"/>
      <c r="DM33" s="163"/>
      <c r="DN33" s="166"/>
      <c r="DO33" s="167"/>
      <c r="DP33" s="167"/>
      <c r="DQ33" s="164"/>
      <c r="DR33" s="165"/>
      <c r="DS33" s="163"/>
      <c r="DT33" s="166"/>
      <c r="DU33" s="167"/>
      <c r="DV33" s="167"/>
      <c r="DW33" s="164"/>
      <c r="DX33" s="165"/>
      <c r="DY33" s="163"/>
      <c r="DZ33" s="166"/>
      <c r="EA33" s="167"/>
      <c r="EB33" s="167"/>
      <c r="EC33" s="164"/>
      <c r="ED33" s="165"/>
      <c r="EE33" s="163"/>
      <c r="EF33" s="166"/>
      <c r="EG33" s="167"/>
      <c r="EH33" s="167"/>
      <c r="EI33" s="164"/>
      <c r="EJ33" s="165"/>
      <c r="EK33" s="163"/>
      <c r="EL33" s="166"/>
      <c r="EM33" s="167"/>
      <c r="EN33" s="167"/>
      <c r="EO33" s="164"/>
      <c r="EP33" s="165"/>
      <c r="EQ33" s="163"/>
      <c r="ER33" s="166"/>
      <c r="ES33" s="167"/>
      <c r="ET33" s="167"/>
      <c r="EU33" s="164"/>
      <c r="EV33" s="165"/>
      <c r="EW33" s="163"/>
      <c r="EX33" s="166"/>
      <c r="EY33" s="167"/>
      <c r="EZ33" s="167"/>
      <c r="FA33" s="164"/>
      <c r="FB33" s="165"/>
      <c r="FC33" s="163"/>
      <c r="FD33" s="166"/>
      <c r="FE33" s="167"/>
      <c r="FF33" s="167"/>
      <c r="FG33" s="164"/>
      <c r="FH33" s="165"/>
      <c r="FI33" s="163"/>
      <c r="FJ33" s="166"/>
      <c r="FK33" s="167"/>
      <c r="FL33" s="167"/>
      <c r="FM33" s="164"/>
      <c r="FN33" s="165"/>
      <c r="FO33" s="163"/>
      <c r="FP33" s="166"/>
      <c r="FQ33" s="167"/>
      <c r="FR33" s="167"/>
      <c r="FS33" s="164"/>
      <c r="FT33" s="165"/>
      <c r="FU33" s="163"/>
      <c r="FV33" s="166"/>
      <c r="FW33" s="167"/>
      <c r="FX33" s="167"/>
      <c r="FY33" s="164"/>
      <c r="FZ33" s="165"/>
      <c r="GA33" s="163"/>
      <c r="GB33" s="166"/>
      <c r="GC33" s="167"/>
      <c r="GD33" s="167"/>
      <c r="GE33" s="164"/>
      <c r="GF33" s="165"/>
      <c r="GG33" s="163"/>
      <c r="GH33" s="166"/>
      <c r="GI33" s="167"/>
      <c r="GJ33" s="167"/>
      <c r="GK33" s="164"/>
      <c r="GL33" s="165"/>
      <c r="GM33" s="163"/>
      <c r="GN33" s="166"/>
      <c r="GO33" s="167"/>
      <c r="GP33" s="167"/>
      <c r="GQ33" s="164"/>
      <c r="GR33" s="165"/>
      <c r="GS33" s="163"/>
      <c r="GT33" s="166"/>
      <c r="GU33" s="167"/>
      <c r="GV33" s="167"/>
      <c r="GW33" s="164"/>
      <c r="GX33" s="165"/>
      <c r="GY33" s="163"/>
      <c r="GZ33" s="166"/>
      <c r="HA33" s="167"/>
      <c r="HB33" s="167"/>
      <c r="HC33" s="164"/>
      <c r="HD33" s="165"/>
      <c r="HE33" s="163"/>
      <c r="HF33" s="166"/>
      <c r="HG33" s="167"/>
      <c r="HH33" s="167"/>
      <c r="HI33" s="164"/>
      <c r="HJ33" s="165"/>
      <c r="HK33" s="163"/>
      <c r="HL33" s="166"/>
      <c r="HM33" s="167"/>
      <c r="HN33" s="167"/>
      <c r="HO33" s="164"/>
      <c r="HP33" s="165"/>
      <c r="HQ33" s="163"/>
      <c r="HR33" s="166"/>
      <c r="HS33" s="167"/>
      <c r="HT33" s="167"/>
      <c r="HU33" s="164"/>
      <c r="HV33" s="165"/>
      <c r="HW33" s="163"/>
      <c r="HX33" s="166"/>
      <c r="HY33" s="167"/>
      <c r="HZ33" s="167"/>
      <c r="IA33" s="164"/>
      <c r="IB33" s="165"/>
      <c r="IC33" s="163"/>
      <c r="ID33" s="166"/>
      <c r="IE33" s="167"/>
      <c r="IF33" s="167"/>
      <c r="IG33" s="164"/>
      <c r="IH33" s="165"/>
      <c r="II33" s="163"/>
      <c r="IJ33" s="166"/>
      <c r="IK33" s="167"/>
      <c r="IL33" s="167"/>
      <c r="IM33" s="164"/>
      <c r="IN33" s="165"/>
      <c r="IO33" s="163"/>
      <c r="IP33" s="166"/>
      <c r="IQ33" s="167"/>
      <c r="IR33" s="167"/>
      <c r="IS33" s="164"/>
      <c r="IT33" s="165"/>
      <c r="IU33" s="163"/>
      <c r="IV33" s="166"/>
    </row>
    <row r="34" spans="1:256" ht="22.5">
      <c r="A34" s="164"/>
      <c r="B34" s="261" t="s">
        <v>348</v>
      </c>
      <c r="C34" s="262" t="s">
        <v>471</v>
      </c>
      <c r="D34" s="263">
        <v>16</v>
      </c>
      <c r="E34" s="264"/>
      <c r="F34" s="167">
        <f t="shared" si="1"/>
        <v>0</v>
      </c>
      <c r="G34" s="164"/>
      <c r="H34" s="165"/>
      <c r="I34" s="163"/>
      <c r="J34" s="166"/>
      <c r="K34" s="167"/>
      <c r="L34" s="167"/>
      <c r="M34" s="164"/>
      <c r="N34" s="165"/>
      <c r="O34" s="163"/>
      <c r="P34" s="166"/>
      <c r="Q34" s="167"/>
      <c r="R34" s="167"/>
      <c r="S34" s="164"/>
      <c r="T34" s="165"/>
      <c r="U34" s="163"/>
      <c r="V34" s="166"/>
      <c r="W34" s="167"/>
      <c r="X34" s="167"/>
      <c r="Y34" s="164"/>
      <c r="Z34" s="165"/>
      <c r="AA34" s="163"/>
      <c r="AB34" s="166"/>
      <c r="AC34" s="167"/>
      <c r="AD34" s="167"/>
      <c r="AE34" s="164"/>
      <c r="AF34" s="165"/>
      <c r="AG34" s="163"/>
      <c r="AH34" s="166"/>
      <c r="AI34" s="167"/>
      <c r="AJ34" s="167"/>
      <c r="AK34" s="164"/>
      <c r="AL34" s="165"/>
      <c r="AM34" s="163"/>
      <c r="AN34" s="166"/>
      <c r="AO34" s="167"/>
      <c r="AP34" s="167"/>
      <c r="AQ34" s="164"/>
      <c r="AR34" s="165"/>
      <c r="AS34" s="163"/>
      <c r="AT34" s="166"/>
      <c r="AU34" s="167"/>
      <c r="AV34" s="167"/>
      <c r="AW34" s="164"/>
      <c r="AX34" s="165"/>
      <c r="AY34" s="163"/>
      <c r="AZ34" s="166"/>
      <c r="BA34" s="167"/>
      <c r="BB34" s="167"/>
      <c r="BC34" s="164"/>
      <c r="BD34" s="165"/>
      <c r="BE34" s="163"/>
      <c r="BF34" s="166"/>
      <c r="BG34" s="167"/>
      <c r="BH34" s="167"/>
      <c r="BI34" s="164"/>
      <c r="BJ34" s="165"/>
      <c r="BK34" s="163"/>
      <c r="BL34" s="166"/>
      <c r="BM34" s="167"/>
      <c r="BN34" s="167"/>
      <c r="BO34" s="164"/>
      <c r="BP34" s="165"/>
      <c r="BQ34" s="163"/>
      <c r="BR34" s="166"/>
      <c r="BS34" s="167"/>
      <c r="BT34" s="167"/>
      <c r="BU34" s="164"/>
      <c r="BV34" s="165"/>
      <c r="BW34" s="163"/>
      <c r="BX34" s="166"/>
      <c r="BY34" s="167"/>
      <c r="BZ34" s="167"/>
      <c r="CA34" s="164"/>
      <c r="CB34" s="165"/>
      <c r="CC34" s="163"/>
      <c r="CD34" s="166"/>
      <c r="CE34" s="167"/>
      <c r="CF34" s="167"/>
      <c r="CG34" s="164"/>
      <c r="CH34" s="165"/>
      <c r="CI34" s="163"/>
      <c r="CJ34" s="166"/>
      <c r="CK34" s="167"/>
      <c r="CL34" s="167"/>
      <c r="CM34" s="164"/>
      <c r="CN34" s="165"/>
      <c r="CO34" s="163"/>
      <c r="CP34" s="166"/>
      <c r="CQ34" s="167"/>
      <c r="CR34" s="167"/>
      <c r="CS34" s="164"/>
      <c r="CT34" s="165"/>
      <c r="CU34" s="163"/>
      <c r="CV34" s="166"/>
      <c r="CW34" s="167"/>
      <c r="CX34" s="167"/>
      <c r="CY34" s="164"/>
      <c r="CZ34" s="165"/>
      <c r="DA34" s="163"/>
      <c r="DB34" s="166"/>
      <c r="DC34" s="167"/>
      <c r="DD34" s="167"/>
      <c r="DE34" s="164"/>
      <c r="DF34" s="165"/>
      <c r="DG34" s="163"/>
      <c r="DH34" s="166"/>
      <c r="DI34" s="167"/>
      <c r="DJ34" s="167"/>
      <c r="DK34" s="164"/>
      <c r="DL34" s="165"/>
      <c r="DM34" s="163"/>
      <c r="DN34" s="166"/>
      <c r="DO34" s="167"/>
      <c r="DP34" s="167"/>
      <c r="DQ34" s="164"/>
      <c r="DR34" s="165"/>
      <c r="DS34" s="163"/>
      <c r="DT34" s="166"/>
      <c r="DU34" s="167"/>
      <c r="DV34" s="167"/>
      <c r="DW34" s="164"/>
      <c r="DX34" s="165"/>
      <c r="DY34" s="163"/>
      <c r="DZ34" s="166"/>
      <c r="EA34" s="167"/>
      <c r="EB34" s="167"/>
      <c r="EC34" s="164"/>
      <c r="ED34" s="165"/>
      <c r="EE34" s="163"/>
      <c r="EF34" s="166"/>
      <c r="EG34" s="167"/>
      <c r="EH34" s="167"/>
      <c r="EI34" s="164"/>
      <c r="EJ34" s="165"/>
      <c r="EK34" s="163"/>
      <c r="EL34" s="166"/>
      <c r="EM34" s="167"/>
      <c r="EN34" s="167"/>
      <c r="EO34" s="164"/>
      <c r="EP34" s="165"/>
      <c r="EQ34" s="163"/>
      <c r="ER34" s="166"/>
      <c r="ES34" s="167"/>
      <c r="ET34" s="167"/>
      <c r="EU34" s="164"/>
      <c r="EV34" s="165"/>
      <c r="EW34" s="163"/>
      <c r="EX34" s="166"/>
      <c r="EY34" s="167"/>
      <c r="EZ34" s="167"/>
      <c r="FA34" s="164"/>
      <c r="FB34" s="165"/>
      <c r="FC34" s="163"/>
      <c r="FD34" s="166"/>
      <c r="FE34" s="167"/>
      <c r="FF34" s="167"/>
      <c r="FG34" s="164"/>
      <c r="FH34" s="165"/>
      <c r="FI34" s="163"/>
      <c r="FJ34" s="166"/>
      <c r="FK34" s="167"/>
      <c r="FL34" s="167"/>
      <c r="FM34" s="164"/>
      <c r="FN34" s="165"/>
      <c r="FO34" s="163"/>
      <c r="FP34" s="166"/>
      <c r="FQ34" s="167"/>
      <c r="FR34" s="167"/>
      <c r="FS34" s="164"/>
      <c r="FT34" s="165"/>
      <c r="FU34" s="163"/>
      <c r="FV34" s="166"/>
      <c r="FW34" s="167"/>
      <c r="FX34" s="167"/>
      <c r="FY34" s="164"/>
      <c r="FZ34" s="165"/>
      <c r="GA34" s="163"/>
      <c r="GB34" s="166"/>
      <c r="GC34" s="167"/>
      <c r="GD34" s="167"/>
      <c r="GE34" s="164"/>
      <c r="GF34" s="165"/>
      <c r="GG34" s="163"/>
      <c r="GH34" s="166"/>
      <c r="GI34" s="167"/>
      <c r="GJ34" s="167"/>
      <c r="GK34" s="164"/>
      <c r="GL34" s="165"/>
      <c r="GM34" s="163"/>
      <c r="GN34" s="166"/>
      <c r="GO34" s="167"/>
      <c r="GP34" s="167"/>
      <c r="GQ34" s="164"/>
      <c r="GR34" s="165"/>
      <c r="GS34" s="163"/>
      <c r="GT34" s="166"/>
      <c r="GU34" s="167"/>
      <c r="GV34" s="167"/>
      <c r="GW34" s="164"/>
      <c r="GX34" s="165"/>
      <c r="GY34" s="163"/>
      <c r="GZ34" s="166"/>
      <c r="HA34" s="167"/>
      <c r="HB34" s="167"/>
      <c r="HC34" s="164"/>
      <c r="HD34" s="165"/>
      <c r="HE34" s="163"/>
      <c r="HF34" s="166"/>
      <c r="HG34" s="167"/>
      <c r="HH34" s="167"/>
      <c r="HI34" s="164"/>
      <c r="HJ34" s="165"/>
      <c r="HK34" s="163"/>
      <c r="HL34" s="166"/>
      <c r="HM34" s="167"/>
      <c r="HN34" s="167"/>
      <c r="HO34" s="164"/>
      <c r="HP34" s="165"/>
      <c r="HQ34" s="163"/>
      <c r="HR34" s="166"/>
      <c r="HS34" s="167"/>
      <c r="HT34" s="167"/>
      <c r="HU34" s="164"/>
      <c r="HV34" s="165"/>
      <c r="HW34" s="163"/>
      <c r="HX34" s="166"/>
      <c r="HY34" s="167"/>
      <c r="HZ34" s="167"/>
      <c r="IA34" s="164"/>
      <c r="IB34" s="165"/>
      <c r="IC34" s="163"/>
      <c r="ID34" s="166"/>
      <c r="IE34" s="167"/>
      <c r="IF34" s="167"/>
      <c r="IG34" s="164"/>
      <c r="IH34" s="165"/>
      <c r="II34" s="163"/>
      <c r="IJ34" s="166"/>
      <c r="IK34" s="167"/>
      <c r="IL34" s="167"/>
      <c r="IM34" s="164"/>
      <c r="IN34" s="165"/>
      <c r="IO34" s="163"/>
      <c r="IP34" s="166"/>
      <c r="IQ34" s="167"/>
      <c r="IR34" s="167"/>
      <c r="IS34" s="164"/>
      <c r="IT34" s="165"/>
      <c r="IU34" s="163"/>
      <c r="IV34" s="166"/>
    </row>
    <row r="35" spans="1:256" ht="12.75">
      <c r="A35" s="164"/>
      <c r="B35" s="191" t="s">
        <v>365</v>
      </c>
      <c r="C35" s="163" t="s">
        <v>341</v>
      </c>
      <c r="D35" s="166">
        <v>1</v>
      </c>
      <c r="E35" s="167"/>
      <c r="F35" s="167">
        <f t="shared" si="1"/>
        <v>0</v>
      </c>
      <c r="G35" s="164"/>
      <c r="H35" s="165"/>
      <c r="I35" s="163"/>
      <c r="J35" s="166"/>
      <c r="K35" s="167"/>
      <c r="L35" s="167"/>
      <c r="M35" s="164"/>
      <c r="N35" s="165"/>
      <c r="O35" s="163"/>
      <c r="P35" s="166"/>
      <c r="Q35" s="167"/>
      <c r="R35" s="167"/>
      <c r="S35" s="164"/>
      <c r="T35" s="165"/>
      <c r="U35" s="163"/>
      <c r="V35" s="166"/>
      <c r="W35" s="167"/>
      <c r="X35" s="167"/>
      <c r="Y35" s="164"/>
      <c r="Z35" s="165"/>
      <c r="AA35" s="163"/>
      <c r="AB35" s="166"/>
      <c r="AC35" s="167"/>
      <c r="AD35" s="167"/>
      <c r="AE35" s="164"/>
      <c r="AF35" s="165"/>
      <c r="AG35" s="163"/>
      <c r="AH35" s="166"/>
      <c r="AI35" s="167"/>
      <c r="AJ35" s="167"/>
      <c r="AK35" s="164"/>
      <c r="AL35" s="165"/>
      <c r="AM35" s="163"/>
      <c r="AN35" s="166"/>
      <c r="AO35" s="167"/>
      <c r="AP35" s="167"/>
      <c r="AQ35" s="164"/>
      <c r="AR35" s="165"/>
      <c r="AS35" s="163"/>
      <c r="AT35" s="166"/>
      <c r="AU35" s="167"/>
      <c r="AV35" s="167"/>
      <c r="AW35" s="164"/>
      <c r="AX35" s="165"/>
      <c r="AY35" s="163"/>
      <c r="AZ35" s="166"/>
      <c r="BA35" s="167"/>
      <c r="BB35" s="167"/>
      <c r="BC35" s="164"/>
      <c r="BD35" s="165"/>
      <c r="BE35" s="163"/>
      <c r="BF35" s="166"/>
      <c r="BG35" s="167"/>
      <c r="BH35" s="167"/>
      <c r="BI35" s="164"/>
      <c r="BJ35" s="165"/>
      <c r="BK35" s="163"/>
      <c r="BL35" s="166"/>
      <c r="BM35" s="167"/>
      <c r="BN35" s="167"/>
      <c r="BO35" s="164"/>
      <c r="BP35" s="165"/>
      <c r="BQ35" s="163"/>
      <c r="BR35" s="166"/>
      <c r="BS35" s="167"/>
      <c r="BT35" s="167"/>
      <c r="BU35" s="164"/>
      <c r="BV35" s="165"/>
      <c r="BW35" s="163"/>
      <c r="BX35" s="166"/>
      <c r="BY35" s="167"/>
      <c r="BZ35" s="167"/>
      <c r="CA35" s="164"/>
      <c r="CB35" s="165"/>
      <c r="CC35" s="163"/>
      <c r="CD35" s="166"/>
      <c r="CE35" s="167"/>
      <c r="CF35" s="167"/>
      <c r="CG35" s="164"/>
      <c r="CH35" s="165"/>
      <c r="CI35" s="163"/>
      <c r="CJ35" s="166"/>
      <c r="CK35" s="167"/>
      <c r="CL35" s="167"/>
      <c r="CM35" s="164"/>
      <c r="CN35" s="165"/>
      <c r="CO35" s="163"/>
      <c r="CP35" s="166"/>
      <c r="CQ35" s="167"/>
      <c r="CR35" s="167"/>
      <c r="CS35" s="164"/>
      <c r="CT35" s="165"/>
      <c r="CU35" s="163"/>
      <c r="CV35" s="166"/>
      <c r="CW35" s="167"/>
      <c r="CX35" s="167"/>
      <c r="CY35" s="164"/>
      <c r="CZ35" s="165"/>
      <c r="DA35" s="163"/>
      <c r="DB35" s="166"/>
      <c r="DC35" s="167"/>
      <c r="DD35" s="167"/>
      <c r="DE35" s="164"/>
      <c r="DF35" s="165"/>
      <c r="DG35" s="163"/>
      <c r="DH35" s="166"/>
      <c r="DI35" s="167"/>
      <c r="DJ35" s="167"/>
      <c r="DK35" s="164"/>
      <c r="DL35" s="165"/>
      <c r="DM35" s="163"/>
      <c r="DN35" s="166"/>
      <c r="DO35" s="167"/>
      <c r="DP35" s="167"/>
      <c r="DQ35" s="164"/>
      <c r="DR35" s="165"/>
      <c r="DS35" s="163"/>
      <c r="DT35" s="166"/>
      <c r="DU35" s="167"/>
      <c r="DV35" s="167"/>
      <c r="DW35" s="164"/>
      <c r="DX35" s="165"/>
      <c r="DY35" s="163"/>
      <c r="DZ35" s="166"/>
      <c r="EA35" s="167"/>
      <c r="EB35" s="167"/>
      <c r="EC35" s="164"/>
      <c r="ED35" s="165"/>
      <c r="EE35" s="163"/>
      <c r="EF35" s="166"/>
      <c r="EG35" s="167"/>
      <c r="EH35" s="167"/>
      <c r="EI35" s="164"/>
      <c r="EJ35" s="165"/>
      <c r="EK35" s="163"/>
      <c r="EL35" s="166"/>
      <c r="EM35" s="167"/>
      <c r="EN35" s="167"/>
      <c r="EO35" s="164"/>
      <c r="EP35" s="165"/>
      <c r="EQ35" s="163"/>
      <c r="ER35" s="166"/>
      <c r="ES35" s="167"/>
      <c r="ET35" s="167"/>
      <c r="EU35" s="164"/>
      <c r="EV35" s="165"/>
      <c r="EW35" s="163"/>
      <c r="EX35" s="166"/>
      <c r="EY35" s="167"/>
      <c r="EZ35" s="167"/>
      <c r="FA35" s="164"/>
      <c r="FB35" s="165"/>
      <c r="FC35" s="163"/>
      <c r="FD35" s="166"/>
      <c r="FE35" s="167"/>
      <c r="FF35" s="167"/>
      <c r="FG35" s="164"/>
      <c r="FH35" s="165"/>
      <c r="FI35" s="163"/>
      <c r="FJ35" s="166"/>
      <c r="FK35" s="167"/>
      <c r="FL35" s="167"/>
      <c r="FM35" s="164"/>
      <c r="FN35" s="165"/>
      <c r="FO35" s="163"/>
      <c r="FP35" s="166"/>
      <c r="FQ35" s="167"/>
      <c r="FR35" s="167"/>
      <c r="FS35" s="164"/>
      <c r="FT35" s="165"/>
      <c r="FU35" s="163"/>
      <c r="FV35" s="166"/>
      <c r="FW35" s="167"/>
      <c r="FX35" s="167"/>
      <c r="FY35" s="164"/>
      <c r="FZ35" s="165"/>
      <c r="GA35" s="163"/>
      <c r="GB35" s="166"/>
      <c r="GC35" s="167"/>
      <c r="GD35" s="167"/>
      <c r="GE35" s="164"/>
      <c r="GF35" s="165"/>
      <c r="GG35" s="163"/>
      <c r="GH35" s="166"/>
      <c r="GI35" s="167"/>
      <c r="GJ35" s="167"/>
      <c r="GK35" s="164"/>
      <c r="GL35" s="165"/>
      <c r="GM35" s="163"/>
      <c r="GN35" s="166"/>
      <c r="GO35" s="167"/>
      <c r="GP35" s="167"/>
      <c r="GQ35" s="164"/>
      <c r="GR35" s="165"/>
      <c r="GS35" s="163"/>
      <c r="GT35" s="166"/>
      <c r="GU35" s="167"/>
      <c r="GV35" s="167"/>
      <c r="GW35" s="164"/>
      <c r="GX35" s="165"/>
      <c r="GY35" s="163"/>
      <c r="GZ35" s="166"/>
      <c r="HA35" s="167"/>
      <c r="HB35" s="167"/>
      <c r="HC35" s="164"/>
      <c r="HD35" s="165"/>
      <c r="HE35" s="163"/>
      <c r="HF35" s="166"/>
      <c r="HG35" s="167"/>
      <c r="HH35" s="167"/>
      <c r="HI35" s="164"/>
      <c r="HJ35" s="165"/>
      <c r="HK35" s="163"/>
      <c r="HL35" s="166"/>
      <c r="HM35" s="167"/>
      <c r="HN35" s="167"/>
      <c r="HO35" s="164"/>
      <c r="HP35" s="165"/>
      <c r="HQ35" s="163"/>
      <c r="HR35" s="166"/>
      <c r="HS35" s="167"/>
      <c r="HT35" s="167"/>
      <c r="HU35" s="164"/>
      <c r="HV35" s="165"/>
      <c r="HW35" s="163"/>
      <c r="HX35" s="166"/>
      <c r="HY35" s="167"/>
      <c r="HZ35" s="167"/>
      <c r="IA35" s="164"/>
      <c r="IB35" s="165"/>
      <c r="IC35" s="163"/>
      <c r="ID35" s="166"/>
      <c r="IE35" s="167"/>
      <c r="IF35" s="167"/>
      <c r="IG35" s="164"/>
      <c r="IH35" s="165"/>
      <c r="II35" s="163"/>
      <c r="IJ35" s="166"/>
      <c r="IK35" s="167"/>
      <c r="IL35" s="167"/>
      <c r="IM35" s="164"/>
      <c r="IN35" s="165"/>
      <c r="IO35" s="163"/>
      <c r="IP35" s="166"/>
      <c r="IQ35" s="167"/>
      <c r="IR35" s="167"/>
      <c r="IS35" s="164"/>
      <c r="IT35" s="165"/>
      <c r="IU35" s="163"/>
      <c r="IV35" s="166"/>
    </row>
    <row r="36" spans="2:6" s="208" customFormat="1" ht="12.75">
      <c r="B36" s="146" t="s">
        <v>650</v>
      </c>
      <c r="C36" s="145"/>
      <c r="D36" s="145"/>
      <c r="E36" s="145"/>
      <c r="F36" s="147">
        <f>SUM(F14:F35)</f>
        <v>0</v>
      </c>
    </row>
  </sheetData>
  <sheetProtection password="CB45" sheet="1"/>
  <protectedRanges>
    <protectedRange sqref="E1:E65536" name="Oblast1"/>
  </protectedRange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0" r:id="rId1"/>
  <headerFooter alignWithMargins="0">
    <oddFooter>&amp;C&amp;P  z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6.57421875" style="187" customWidth="1"/>
    <col min="2" max="2" width="58.57421875" style="187" customWidth="1"/>
    <col min="3" max="3" width="8.28125" style="187" customWidth="1"/>
    <col min="4" max="4" width="5.7109375" style="187" customWidth="1"/>
    <col min="5" max="5" width="13.7109375" style="209" customWidth="1"/>
    <col min="6" max="6" width="16.7109375" style="187" customWidth="1"/>
    <col min="7" max="16384" width="9.00390625" style="187" customWidth="1"/>
  </cols>
  <sheetData>
    <row r="1" spans="1:6" ht="18">
      <c r="A1" s="114" t="s">
        <v>651</v>
      </c>
      <c r="B1" s="149"/>
      <c r="C1" s="149"/>
      <c r="D1" s="149"/>
      <c r="E1" s="149"/>
      <c r="F1" s="149"/>
    </row>
    <row r="2" spans="1:6" ht="12.75">
      <c r="A2" s="116" t="s">
        <v>638</v>
      </c>
      <c r="B2" s="117" t="str">
        <f>'[1]Krycí list'!$E$5</f>
        <v>Podkrovní byt Dejvická 16-254</v>
      </c>
      <c r="C2" s="117"/>
      <c r="D2" s="117"/>
      <c r="E2" s="117"/>
      <c r="F2" s="117"/>
    </row>
    <row r="3" spans="1:6" ht="12.75">
      <c r="A3" s="116" t="s">
        <v>639</v>
      </c>
      <c r="B3" s="117"/>
      <c r="C3" s="117"/>
      <c r="D3" s="117"/>
      <c r="E3" s="117"/>
      <c r="F3" s="117"/>
    </row>
    <row r="4" spans="1:6" ht="12.75">
      <c r="A4" s="116" t="s">
        <v>640</v>
      </c>
      <c r="B4" s="117" t="s">
        <v>366</v>
      </c>
      <c r="C4" s="117"/>
      <c r="D4" s="117"/>
      <c r="E4" s="117"/>
      <c r="F4" s="117"/>
    </row>
    <row r="5" spans="1:6" ht="12.75">
      <c r="A5" s="117" t="s">
        <v>652</v>
      </c>
      <c r="B5" s="117"/>
      <c r="C5" s="117"/>
      <c r="D5" s="117"/>
      <c r="E5" s="117"/>
      <c r="F5" s="117"/>
    </row>
    <row r="6" spans="1:6" ht="12.75">
      <c r="A6" s="117"/>
      <c r="B6" s="117"/>
      <c r="C6" s="117"/>
      <c r="D6" s="117"/>
      <c r="E6" s="117"/>
      <c r="F6" s="117"/>
    </row>
    <row r="7" spans="1:6" ht="12.75">
      <c r="A7" s="117" t="s">
        <v>642</v>
      </c>
      <c r="B7" s="117" t="str">
        <f>'[1]Krycí list'!$E$26</f>
        <v>Městská část Praha 6 </v>
      </c>
      <c r="C7" s="117"/>
      <c r="D7" s="117"/>
      <c r="E7" s="117"/>
      <c r="F7" s="117"/>
    </row>
    <row r="8" spans="1:6" ht="12.75">
      <c r="A8" s="117" t="s">
        <v>643</v>
      </c>
      <c r="B8" s="117"/>
      <c r="C8" s="117"/>
      <c r="D8" s="117"/>
      <c r="E8" s="117"/>
      <c r="F8" s="117"/>
    </row>
    <row r="9" spans="1:6" ht="12.75">
      <c r="A9" s="117" t="s">
        <v>644</v>
      </c>
      <c r="B9" s="189" t="str">
        <f>'[1]Krycí list'!$O$31</f>
        <v>16.09.2013</v>
      </c>
      <c r="C9" s="117"/>
      <c r="D9" s="117"/>
      <c r="E9" s="117"/>
      <c r="F9" s="117"/>
    </row>
    <row r="10" spans="1:6" ht="12.75">
      <c r="A10" s="149"/>
      <c r="B10" s="149"/>
      <c r="C10" s="149"/>
      <c r="D10" s="149"/>
      <c r="E10" s="149"/>
      <c r="F10" s="149"/>
    </row>
    <row r="11" spans="1:6" ht="33.75">
      <c r="A11" s="121" t="s">
        <v>653</v>
      </c>
      <c r="B11" s="122" t="s">
        <v>646</v>
      </c>
      <c r="C11" s="122" t="s">
        <v>657</v>
      </c>
      <c r="D11" s="122" t="s">
        <v>658</v>
      </c>
      <c r="E11" s="122" t="s">
        <v>659</v>
      </c>
      <c r="F11" s="122" t="s">
        <v>647</v>
      </c>
    </row>
    <row r="12" spans="1:6" ht="12.75">
      <c r="A12" s="125">
        <v>1</v>
      </c>
      <c r="B12" s="126">
        <v>5</v>
      </c>
      <c r="C12" s="126">
        <v>6</v>
      </c>
      <c r="D12" s="126">
        <v>7</v>
      </c>
      <c r="E12" s="126">
        <v>8</v>
      </c>
      <c r="F12" s="126">
        <v>9</v>
      </c>
    </row>
    <row r="13" ht="12.75">
      <c r="B13" s="191" t="s">
        <v>367</v>
      </c>
    </row>
    <row r="14" spans="1:256" s="195" customFormat="1" ht="12.75">
      <c r="A14" s="164"/>
      <c r="B14" s="260" t="s">
        <v>528</v>
      </c>
      <c r="C14" s="163" t="s">
        <v>315</v>
      </c>
      <c r="D14" s="166">
        <v>1</v>
      </c>
      <c r="E14" s="167"/>
      <c r="F14" s="167"/>
      <c r="G14" s="164"/>
      <c r="H14" s="165"/>
      <c r="I14" s="163"/>
      <c r="J14" s="166"/>
      <c r="K14" s="167"/>
      <c r="L14" s="167"/>
      <c r="M14" s="164"/>
      <c r="N14" s="165"/>
      <c r="O14" s="163"/>
      <c r="P14" s="166"/>
      <c r="Q14" s="167"/>
      <c r="R14" s="167"/>
      <c r="S14" s="164"/>
      <c r="T14" s="165"/>
      <c r="U14" s="163"/>
      <c r="V14" s="166"/>
      <c r="W14" s="167"/>
      <c r="X14" s="167"/>
      <c r="Y14" s="164"/>
      <c r="Z14" s="165"/>
      <c r="AA14" s="163"/>
      <c r="AB14" s="166"/>
      <c r="AC14" s="167"/>
      <c r="AD14" s="167"/>
      <c r="AE14" s="164"/>
      <c r="AF14" s="165"/>
      <c r="AG14" s="163"/>
      <c r="AH14" s="166"/>
      <c r="AI14" s="167"/>
      <c r="AJ14" s="167"/>
      <c r="AK14" s="164"/>
      <c r="AL14" s="165"/>
      <c r="AM14" s="163"/>
      <c r="AN14" s="166"/>
      <c r="AO14" s="167"/>
      <c r="AP14" s="167"/>
      <c r="AQ14" s="164"/>
      <c r="AR14" s="165"/>
      <c r="AS14" s="163"/>
      <c r="AT14" s="166"/>
      <c r="AU14" s="167"/>
      <c r="AV14" s="167"/>
      <c r="AW14" s="164"/>
      <c r="AX14" s="165"/>
      <c r="AY14" s="163"/>
      <c r="AZ14" s="166"/>
      <c r="BA14" s="167"/>
      <c r="BB14" s="167"/>
      <c r="BC14" s="164"/>
      <c r="BD14" s="165"/>
      <c r="BE14" s="163"/>
      <c r="BF14" s="166"/>
      <c r="BG14" s="167"/>
      <c r="BH14" s="167"/>
      <c r="BI14" s="164"/>
      <c r="BJ14" s="165"/>
      <c r="BK14" s="163"/>
      <c r="BL14" s="166"/>
      <c r="BM14" s="167"/>
      <c r="BN14" s="167"/>
      <c r="BO14" s="164"/>
      <c r="BP14" s="165"/>
      <c r="BQ14" s="163"/>
      <c r="BR14" s="166"/>
      <c r="BS14" s="167"/>
      <c r="BT14" s="167"/>
      <c r="BU14" s="164"/>
      <c r="BV14" s="165"/>
      <c r="BW14" s="163"/>
      <c r="BX14" s="166"/>
      <c r="BY14" s="167"/>
      <c r="BZ14" s="167"/>
      <c r="CA14" s="164"/>
      <c r="CB14" s="165"/>
      <c r="CC14" s="163"/>
      <c r="CD14" s="166"/>
      <c r="CE14" s="167"/>
      <c r="CF14" s="167"/>
      <c r="CG14" s="164"/>
      <c r="CH14" s="165"/>
      <c r="CI14" s="163"/>
      <c r="CJ14" s="166"/>
      <c r="CK14" s="167"/>
      <c r="CL14" s="167"/>
      <c r="CM14" s="164"/>
      <c r="CN14" s="165"/>
      <c r="CO14" s="163"/>
      <c r="CP14" s="166"/>
      <c r="CQ14" s="167"/>
      <c r="CR14" s="167"/>
      <c r="CS14" s="164"/>
      <c r="CT14" s="165"/>
      <c r="CU14" s="163"/>
      <c r="CV14" s="166"/>
      <c r="CW14" s="167"/>
      <c r="CX14" s="167"/>
      <c r="CY14" s="164"/>
      <c r="CZ14" s="165"/>
      <c r="DA14" s="163"/>
      <c r="DB14" s="166"/>
      <c r="DC14" s="167"/>
      <c r="DD14" s="167"/>
      <c r="DE14" s="164"/>
      <c r="DF14" s="165"/>
      <c r="DG14" s="163"/>
      <c r="DH14" s="166"/>
      <c r="DI14" s="167"/>
      <c r="DJ14" s="167"/>
      <c r="DK14" s="164"/>
      <c r="DL14" s="165"/>
      <c r="DM14" s="163"/>
      <c r="DN14" s="166"/>
      <c r="DO14" s="167"/>
      <c r="DP14" s="167"/>
      <c r="DQ14" s="164"/>
      <c r="DR14" s="165"/>
      <c r="DS14" s="163"/>
      <c r="DT14" s="166"/>
      <c r="DU14" s="167"/>
      <c r="DV14" s="167"/>
      <c r="DW14" s="164"/>
      <c r="DX14" s="165"/>
      <c r="DY14" s="163"/>
      <c r="DZ14" s="166"/>
      <c r="EA14" s="167"/>
      <c r="EB14" s="167"/>
      <c r="EC14" s="164"/>
      <c r="ED14" s="165"/>
      <c r="EE14" s="163"/>
      <c r="EF14" s="166"/>
      <c r="EG14" s="167"/>
      <c r="EH14" s="167"/>
      <c r="EI14" s="164"/>
      <c r="EJ14" s="165"/>
      <c r="EK14" s="163"/>
      <c r="EL14" s="166"/>
      <c r="EM14" s="167"/>
      <c r="EN14" s="167"/>
      <c r="EO14" s="164"/>
      <c r="EP14" s="165"/>
      <c r="EQ14" s="163"/>
      <c r="ER14" s="166"/>
      <c r="ES14" s="167"/>
      <c r="ET14" s="167"/>
      <c r="EU14" s="164"/>
      <c r="EV14" s="165"/>
      <c r="EW14" s="163"/>
      <c r="EX14" s="166"/>
      <c r="EY14" s="167"/>
      <c r="EZ14" s="167"/>
      <c r="FA14" s="164"/>
      <c r="FB14" s="165"/>
      <c r="FC14" s="163"/>
      <c r="FD14" s="166"/>
      <c r="FE14" s="167"/>
      <c r="FF14" s="167"/>
      <c r="FG14" s="164"/>
      <c r="FH14" s="165"/>
      <c r="FI14" s="163"/>
      <c r="FJ14" s="166"/>
      <c r="FK14" s="167"/>
      <c r="FL14" s="167"/>
      <c r="FM14" s="164"/>
      <c r="FN14" s="165"/>
      <c r="FO14" s="163"/>
      <c r="FP14" s="166"/>
      <c r="FQ14" s="167"/>
      <c r="FR14" s="167"/>
      <c r="FS14" s="164"/>
      <c r="FT14" s="165"/>
      <c r="FU14" s="163"/>
      <c r="FV14" s="166"/>
      <c r="FW14" s="167"/>
      <c r="FX14" s="167"/>
      <c r="FY14" s="164"/>
      <c r="FZ14" s="165"/>
      <c r="GA14" s="163"/>
      <c r="GB14" s="166"/>
      <c r="GC14" s="167"/>
      <c r="GD14" s="167"/>
      <c r="GE14" s="164"/>
      <c r="GF14" s="165"/>
      <c r="GG14" s="163"/>
      <c r="GH14" s="166"/>
      <c r="GI14" s="167"/>
      <c r="GJ14" s="167"/>
      <c r="GK14" s="164"/>
      <c r="GL14" s="165"/>
      <c r="GM14" s="163"/>
      <c r="GN14" s="166"/>
      <c r="GO14" s="167"/>
      <c r="GP14" s="167"/>
      <c r="GQ14" s="164"/>
      <c r="GR14" s="165"/>
      <c r="GS14" s="163"/>
      <c r="GT14" s="166"/>
      <c r="GU14" s="167"/>
      <c r="GV14" s="167"/>
      <c r="GW14" s="164"/>
      <c r="GX14" s="165"/>
      <c r="GY14" s="163"/>
      <c r="GZ14" s="166"/>
      <c r="HA14" s="167"/>
      <c r="HB14" s="167"/>
      <c r="HC14" s="164"/>
      <c r="HD14" s="165"/>
      <c r="HE14" s="163"/>
      <c r="HF14" s="166"/>
      <c r="HG14" s="167"/>
      <c r="HH14" s="167"/>
      <c r="HI14" s="164"/>
      <c r="HJ14" s="165"/>
      <c r="HK14" s="163"/>
      <c r="HL14" s="166"/>
      <c r="HM14" s="167"/>
      <c r="HN14" s="167"/>
      <c r="HO14" s="164"/>
      <c r="HP14" s="165"/>
      <c r="HQ14" s="163"/>
      <c r="HR14" s="166"/>
      <c r="HS14" s="167"/>
      <c r="HT14" s="167"/>
      <c r="HU14" s="164"/>
      <c r="HV14" s="165"/>
      <c r="HW14" s="163"/>
      <c r="HX14" s="166"/>
      <c r="HY14" s="167"/>
      <c r="HZ14" s="167"/>
      <c r="IA14" s="164"/>
      <c r="IB14" s="165"/>
      <c r="IC14" s="163"/>
      <c r="ID14" s="166"/>
      <c r="IE14" s="167"/>
      <c r="IF14" s="167"/>
      <c r="IG14" s="164"/>
      <c r="IH14" s="165"/>
      <c r="II14" s="163"/>
      <c r="IJ14" s="166"/>
      <c r="IK14" s="167"/>
      <c r="IL14" s="167"/>
      <c r="IM14" s="164"/>
      <c r="IN14" s="165"/>
      <c r="IO14" s="163"/>
      <c r="IP14" s="166"/>
      <c r="IQ14" s="167"/>
      <c r="IR14" s="167"/>
      <c r="IS14" s="164"/>
      <c r="IT14" s="165"/>
      <c r="IU14" s="163"/>
      <c r="IV14" s="166"/>
    </row>
    <row r="15" spans="1:256" ht="13.5" customHeight="1">
      <c r="A15" s="164"/>
      <c r="B15" s="165" t="s">
        <v>368</v>
      </c>
      <c r="C15" s="163" t="s">
        <v>315</v>
      </c>
      <c r="D15" s="166">
        <v>1</v>
      </c>
      <c r="E15" s="167"/>
      <c r="F15" s="167">
        <f aca="true" t="shared" si="0" ref="F15:F34">D15*E15</f>
        <v>0</v>
      </c>
      <c r="G15" s="164"/>
      <c r="H15" s="165"/>
      <c r="I15" s="163"/>
      <c r="J15" s="166"/>
      <c r="K15" s="167"/>
      <c r="L15" s="167"/>
      <c r="M15" s="164"/>
      <c r="N15" s="165"/>
      <c r="O15" s="163"/>
      <c r="P15" s="166"/>
      <c r="Q15" s="167"/>
      <c r="R15" s="167"/>
      <c r="S15" s="164"/>
      <c r="T15" s="165"/>
      <c r="U15" s="163"/>
      <c r="V15" s="166"/>
      <c r="W15" s="167"/>
      <c r="X15" s="167"/>
      <c r="Y15" s="164"/>
      <c r="Z15" s="165"/>
      <c r="AA15" s="163"/>
      <c r="AB15" s="166"/>
      <c r="AC15" s="167"/>
      <c r="AD15" s="167"/>
      <c r="AE15" s="164"/>
      <c r="AF15" s="165"/>
      <c r="AG15" s="163"/>
      <c r="AH15" s="166"/>
      <c r="AI15" s="167"/>
      <c r="AJ15" s="167"/>
      <c r="AK15" s="164"/>
      <c r="AL15" s="165"/>
      <c r="AM15" s="163"/>
      <c r="AN15" s="166"/>
      <c r="AO15" s="167"/>
      <c r="AP15" s="167"/>
      <c r="AQ15" s="164"/>
      <c r="AR15" s="165"/>
      <c r="AS15" s="163"/>
      <c r="AT15" s="166"/>
      <c r="AU15" s="167"/>
      <c r="AV15" s="167"/>
      <c r="AW15" s="164"/>
      <c r="AX15" s="165"/>
      <c r="AY15" s="163"/>
      <c r="AZ15" s="166"/>
      <c r="BA15" s="167"/>
      <c r="BB15" s="167"/>
      <c r="BC15" s="164"/>
      <c r="BD15" s="165"/>
      <c r="BE15" s="163"/>
      <c r="BF15" s="166"/>
      <c r="BG15" s="167"/>
      <c r="BH15" s="167"/>
      <c r="BI15" s="164"/>
      <c r="BJ15" s="165"/>
      <c r="BK15" s="163"/>
      <c r="BL15" s="166"/>
      <c r="BM15" s="167"/>
      <c r="BN15" s="167"/>
      <c r="BO15" s="164"/>
      <c r="BP15" s="165"/>
      <c r="BQ15" s="163"/>
      <c r="BR15" s="166"/>
      <c r="BS15" s="167"/>
      <c r="BT15" s="167"/>
      <c r="BU15" s="164"/>
      <c r="BV15" s="165"/>
      <c r="BW15" s="163"/>
      <c r="BX15" s="166"/>
      <c r="BY15" s="167"/>
      <c r="BZ15" s="167"/>
      <c r="CA15" s="164"/>
      <c r="CB15" s="165"/>
      <c r="CC15" s="163"/>
      <c r="CD15" s="166"/>
      <c r="CE15" s="167"/>
      <c r="CF15" s="167"/>
      <c r="CG15" s="164"/>
      <c r="CH15" s="165"/>
      <c r="CI15" s="163"/>
      <c r="CJ15" s="166"/>
      <c r="CK15" s="167"/>
      <c r="CL15" s="167"/>
      <c r="CM15" s="164"/>
      <c r="CN15" s="165"/>
      <c r="CO15" s="163"/>
      <c r="CP15" s="166"/>
      <c r="CQ15" s="167"/>
      <c r="CR15" s="167"/>
      <c r="CS15" s="164"/>
      <c r="CT15" s="165"/>
      <c r="CU15" s="163"/>
      <c r="CV15" s="166"/>
      <c r="CW15" s="167"/>
      <c r="CX15" s="167"/>
      <c r="CY15" s="164"/>
      <c r="CZ15" s="165"/>
      <c r="DA15" s="163"/>
      <c r="DB15" s="166"/>
      <c r="DC15" s="167"/>
      <c r="DD15" s="167"/>
      <c r="DE15" s="164"/>
      <c r="DF15" s="165"/>
      <c r="DG15" s="163"/>
      <c r="DH15" s="166"/>
      <c r="DI15" s="167"/>
      <c r="DJ15" s="167"/>
      <c r="DK15" s="164"/>
      <c r="DL15" s="165"/>
      <c r="DM15" s="163"/>
      <c r="DN15" s="166"/>
      <c r="DO15" s="167"/>
      <c r="DP15" s="167"/>
      <c r="DQ15" s="164"/>
      <c r="DR15" s="165"/>
      <c r="DS15" s="163"/>
      <c r="DT15" s="166"/>
      <c r="DU15" s="167"/>
      <c r="DV15" s="167"/>
      <c r="DW15" s="164"/>
      <c r="DX15" s="165"/>
      <c r="DY15" s="163"/>
      <c r="DZ15" s="166"/>
      <c r="EA15" s="167"/>
      <c r="EB15" s="167"/>
      <c r="EC15" s="164"/>
      <c r="ED15" s="165"/>
      <c r="EE15" s="163"/>
      <c r="EF15" s="166"/>
      <c r="EG15" s="167"/>
      <c r="EH15" s="167"/>
      <c r="EI15" s="164"/>
      <c r="EJ15" s="165"/>
      <c r="EK15" s="163"/>
      <c r="EL15" s="166"/>
      <c r="EM15" s="167"/>
      <c r="EN15" s="167"/>
      <c r="EO15" s="164"/>
      <c r="EP15" s="165"/>
      <c r="EQ15" s="163"/>
      <c r="ER15" s="166"/>
      <c r="ES15" s="167"/>
      <c r="ET15" s="167"/>
      <c r="EU15" s="164"/>
      <c r="EV15" s="165"/>
      <c r="EW15" s="163"/>
      <c r="EX15" s="166"/>
      <c r="EY15" s="167"/>
      <c r="EZ15" s="167"/>
      <c r="FA15" s="164"/>
      <c r="FB15" s="165"/>
      <c r="FC15" s="163"/>
      <c r="FD15" s="166"/>
      <c r="FE15" s="167"/>
      <c r="FF15" s="167"/>
      <c r="FG15" s="164"/>
      <c r="FH15" s="165"/>
      <c r="FI15" s="163"/>
      <c r="FJ15" s="166"/>
      <c r="FK15" s="167"/>
      <c r="FL15" s="167"/>
      <c r="FM15" s="164"/>
      <c r="FN15" s="165"/>
      <c r="FO15" s="163"/>
      <c r="FP15" s="166"/>
      <c r="FQ15" s="167"/>
      <c r="FR15" s="167"/>
      <c r="FS15" s="164"/>
      <c r="FT15" s="165"/>
      <c r="FU15" s="163"/>
      <c r="FV15" s="166"/>
      <c r="FW15" s="167"/>
      <c r="FX15" s="167"/>
      <c r="FY15" s="164"/>
      <c r="FZ15" s="165"/>
      <c r="GA15" s="163"/>
      <c r="GB15" s="166"/>
      <c r="GC15" s="167"/>
      <c r="GD15" s="167"/>
      <c r="GE15" s="164"/>
      <c r="GF15" s="165"/>
      <c r="GG15" s="163"/>
      <c r="GH15" s="166"/>
      <c r="GI15" s="167"/>
      <c r="GJ15" s="167"/>
      <c r="GK15" s="164"/>
      <c r="GL15" s="165"/>
      <c r="GM15" s="163"/>
      <c r="GN15" s="166"/>
      <c r="GO15" s="167"/>
      <c r="GP15" s="167"/>
      <c r="GQ15" s="164"/>
      <c r="GR15" s="165"/>
      <c r="GS15" s="163"/>
      <c r="GT15" s="166"/>
      <c r="GU15" s="167"/>
      <c r="GV15" s="167"/>
      <c r="GW15" s="164"/>
      <c r="GX15" s="165"/>
      <c r="GY15" s="163"/>
      <c r="GZ15" s="166"/>
      <c r="HA15" s="167"/>
      <c r="HB15" s="167"/>
      <c r="HC15" s="164"/>
      <c r="HD15" s="165"/>
      <c r="HE15" s="163"/>
      <c r="HF15" s="166"/>
      <c r="HG15" s="167"/>
      <c r="HH15" s="167"/>
      <c r="HI15" s="164"/>
      <c r="HJ15" s="165"/>
      <c r="HK15" s="163"/>
      <c r="HL15" s="166"/>
      <c r="HM15" s="167"/>
      <c r="HN15" s="167"/>
      <c r="HO15" s="164"/>
      <c r="HP15" s="165"/>
      <c r="HQ15" s="163"/>
      <c r="HR15" s="166"/>
      <c r="HS15" s="167"/>
      <c r="HT15" s="167"/>
      <c r="HU15" s="164"/>
      <c r="HV15" s="165"/>
      <c r="HW15" s="163"/>
      <c r="HX15" s="166"/>
      <c r="HY15" s="167"/>
      <c r="HZ15" s="167"/>
      <c r="IA15" s="164"/>
      <c r="IB15" s="165"/>
      <c r="IC15" s="163"/>
      <c r="ID15" s="166"/>
      <c r="IE15" s="167"/>
      <c r="IF15" s="167"/>
      <c r="IG15" s="164"/>
      <c r="IH15" s="165"/>
      <c r="II15" s="163"/>
      <c r="IJ15" s="166"/>
      <c r="IK15" s="167"/>
      <c r="IL15" s="167"/>
      <c r="IM15" s="164"/>
      <c r="IN15" s="165"/>
      <c r="IO15" s="163"/>
      <c r="IP15" s="166"/>
      <c r="IQ15" s="167"/>
      <c r="IR15" s="167"/>
      <c r="IS15" s="164"/>
      <c r="IT15" s="165"/>
      <c r="IU15" s="163"/>
      <c r="IV15" s="166"/>
    </row>
    <row r="16" spans="1:256" ht="13.5" customHeight="1">
      <c r="A16" s="164"/>
      <c r="B16" s="165" t="s">
        <v>369</v>
      </c>
      <c r="C16" s="163" t="s">
        <v>315</v>
      </c>
      <c r="D16" s="166">
        <v>1</v>
      </c>
      <c r="E16" s="167"/>
      <c r="F16" s="167">
        <f t="shared" si="0"/>
        <v>0</v>
      </c>
      <c r="G16" s="164"/>
      <c r="H16" s="165"/>
      <c r="I16" s="163"/>
      <c r="J16" s="166"/>
      <c r="K16" s="167"/>
      <c r="L16" s="167"/>
      <c r="M16" s="164"/>
      <c r="N16" s="165"/>
      <c r="O16" s="163"/>
      <c r="P16" s="166"/>
      <c r="Q16" s="167"/>
      <c r="R16" s="167"/>
      <c r="S16" s="164"/>
      <c r="T16" s="165"/>
      <c r="U16" s="163"/>
      <c r="V16" s="166"/>
      <c r="W16" s="167"/>
      <c r="X16" s="167"/>
      <c r="Y16" s="164"/>
      <c r="Z16" s="165"/>
      <c r="AA16" s="163"/>
      <c r="AB16" s="166"/>
      <c r="AC16" s="167"/>
      <c r="AD16" s="167"/>
      <c r="AE16" s="164"/>
      <c r="AF16" s="165"/>
      <c r="AG16" s="163"/>
      <c r="AH16" s="166"/>
      <c r="AI16" s="167"/>
      <c r="AJ16" s="167"/>
      <c r="AK16" s="164"/>
      <c r="AL16" s="165"/>
      <c r="AM16" s="163"/>
      <c r="AN16" s="166"/>
      <c r="AO16" s="167"/>
      <c r="AP16" s="167"/>
      <c r="AQ16" s="164"/>
      <c r="AR16" s="165"/>
      <c r="AS16" s="163"/>
      <c r="AT16" s="166"/>
      <c r="AU16" s="167"/>
      <c r="AV16" s="167"/>
      <c r="AW16" s="164"/>
      <c r="AX16" s="165"/>
      <c r="AY16" s="163"/>
      <c r="AZ16" s="166"/>
      <c r="BA16" s="167"/>
      <c r="BB16" s="167"/>
      <c r="BC16" s="164"/>
      <c r="BD16" s="165"/>
      <c r="BE16" s="163"/>
      <c r="BF16" s="166"/>
      <c r="BG16" s="167"/>
      <c r="BH16" s="167"/>
      <c r="BI16" s="164"/>
      <c r="BJ16" s="165"/>
      <c r="BK16" s="163"/>
      <c r="BL16" s="166"/>
      <c r="BM16" s="167"/>
      <c r="BN16" s="167"/>
      <c r="BO16" s="164"/>
      <c r="BP16" s="165"/>
      <c r="BQ16" s="163"/>
      <c r="BR16" s="166"/>
      <c r="BS16" s="167"/>
      <c r="BT16" s="167"/>
      <c r="BU16" s="164"/>
      <c r="BV16" s="165"/>
      <c r="BW16" s="163"/>
      <c r="BX16" s="166"/>
      <c r="BY16" s="167"/>
      <c r="BZ16" s="167"/>
      <c r="CA16" s="164"/>
      <c r="CB16" s="165"/>
      <c r="CC16" s="163"/>
      <c r="CD16" s="166"/>
      <c r="CE16" s="167"/>
      <c r="CF16" s="167"/>
      <c r="CG16" s="164"/>
      <c r="CH16" s="165"/>
      <c r="CI16" s="163"/>
      <c r="CJ16" s="166"/>
      <c r="CK16" s="167"/>
      <c r="CL16" s="167"/>
      <c r="CM16" s="164"/>
      <c r="CN16" s="165"/>
      <c r="CO16" s="163"/>
      <c r="CP16" s="166"/>
      <c r="CQ16" s="167"/>
      <c r="CR16" s="167"/>
      <c r="CS16" s="164"/>
      <c r="CT16" s="165"/>
      <c r="CU16" s="163"/>
      <c r="CV16" s="166"/>
      <c r="CW16" s="167"/>
      <c r="CX16" s="167"/>
      <c r="CY16" s="164"/>
      <c r="CZ16" s="165"/>
      <c r="DA16" s="163"/>
      <c r="DB16" s="166"/>
      <c r="DC16" s="167"/>
      <c r="DD16" s="167"/>
      <c r="DE16" s="164"/>
      <c r="DF16" s="165"/>
      <c r="DG16" s="163"/>
      <c r="DH16" s="166"/>
      <c r="DI16" s="167"/>
      <c r="DJ16" s="167"/>
      <c r="DK16" s="164"/>
      <c r="DL16" s="165"/>
      <c r="DM16" s="163"/>
      <c r="DN16" s="166"/>
      <c r="DO16" s="167"/>
      <c r="DP16" s="167"/>
      <c r="DQ16" s="164"/>
      <c r="DR16" s="165"/>
      <c r="DS16" s="163"/>
      <c r="DT16" s="166"/>
      <c r="DU16" s="167"/>
      <c r="DV16" s="167"/>
      <c r="DW16" s="164"/>
      <c r="DX16" s="165"/>
      <c r="DY16" s="163"/>
      <c r="DZ16" s="166"/>
      <c r="EA16" s="167"/>
      <c r="EB16" s="167"/>
      <c r="EC16" s="164"/>
      <c r="ED16" s="165"/>
      <c r="EE16" s="163"/>
      <c r="EF16" s="166"/>
      <c r="EG16" s="167"/>
      <c r="EH16" s="167"/>
      <c r="EI16" s="164"/>
      <c r="EJ16" s="165"/>
      <c r="EK16" s="163"/>
      <c r="EL16" s="166"/>
      <c r="EM16" s="167"/>
      <c r="EN16" s="167"/>
      <c r="EO16" s="164"/>
      <c r="EP16" s="165"/>
      <c r="EQ16" s="163"/>
      <c r="ER16" s="166"/>
      <c r="ES16" s="167"/>
      <c r="ET16" s="167"/>
      <c r="EU16" s="164"/>
      <c r="EV16" s="165"/>
      <c r="EW16" s="163"/>
      <c r="EX16" s="166"/>
      <c r="EY16" s="167"/>
      <c r="EZ16" s="167"/>
      <c r="FA16" s="164"/>
      <c r="FB16" s="165"/>
      <c r="FC16" s="163"/>
      <c r="FD16" s="166"/>
      <c r="FE16" s="167"/>
      <c r="FF16" s="167"/>
      <c r="FG16" s="164"/>
      <c r="FH16" s="165"/>
      <c r="FI16" s="163"/>
      <c r="FJ16" s="166"/>
      <c r="FK16" s="167"/>
      <c r="FL16" s="167"/>
      <c r="FM16" s="164"/>
      <c r="FN16" s="165"/>
      <c r="FO16" s="163"/>
      <c r="FP16" s="166"/>
      <c r="FQ16" s="167"/>
      <c r="FR16" s="167"/>
      <c r="FS16" s="164"/>
      <c r="FT16" s="165"/>
      <c r="FU16" s="163"/>
      <c r="FV16" s="166"/>
      <c r="FW16" s="167"/>
      <c r="FX16" s="167"/>
      <c r="FY16" s="164"/>
      <c r="FZ16" s="165"/>
      <c r="GA16" s="163"/>
      <c r="GB16" s="166"/>
      <c r="GC16" s="167"/>
      <c r="GD16" s="167"/>
      <c r="GE16" s="164"/>
      <c r="GF16" s="165"/>
      <c r="GG16" s="163"/>
      <c r="GH16" s="166"/>
      <c r="GI16" s="167"/>
      <c r="GJ16" s="167"/>
      <c r="GK16" s="164"/>
      <c r="GL16" s="165"/>
      <c r="GM16" s="163"/>
      <c r="GN16" s="166"/>
      <c r="GO16" s="167"/>
      <c r="GP16" s="167"/>
      <c r="GQ16" s="164"/>
      <c r="GR16" s="165"/>
      <c r="GS16" s="163"/>
      <c r="GT16" s="166"/>
      <c r="GU16" s="167"/>
      <c r="GV16" s="167"/>
      <c r="GW16" s="164"/>
      <c r="GX16" s="165"/>
      <c r="GY16" s="163"/>
      <c r="GZ16" s="166"/>
      <c r="HA16" s="167"/>
      <c r="HB16" s="167"/>
      <c r="HC16" s="164"/>
      <c r="HD16" s="165"/>
      <c r="HE16" s="163"/>
      <c r="HF16" s="166"/>
      <c r="HG16" s="167"/>
      <c r="HH16" s="167"/>
      <c r="HI16" s="164"/>
      <c r="HJ16" s="165"/>
      <c r="HK16" s="163"/>
      <c r="HL16" s="166"/>
      <c r="HM16" s="167"/>
      <c r="HN16" s="167"/>
      <c r="HO16" s="164"/>
      <c r="HP16" s="165"/>
      <c r="HQ16" s="163"/>
      <c r="HR16" s="166"/>
      <c r="HS16" s="167"/>
      <c r="HT16" s="167"/>
      <c r="HU16" s="164"/>
      <c r="HV16" s="165"/>
      <c r="HW16" s="163"/>
      <c r="HX16" s="166"/>
      <c r="HY16" s="167"/>
      <c r="HZ16" s="167"/>
      <c r="IA16" s="164"/>
      <c r="IB16" s="165"/>
      <c r="IC16" s="163"/>
      <c r="ID16" s="166"/>
      <c r="IE16" s="167"/>
      <c r="IF16" s="167"/>
      <c r="IG16" s="164"/>
      <c r="IH16" s="165"/>
      <c r="II16" s="163"/>
      <c r="IJ16" s="166"/>
      <c r="IK16" s="167"/>
      <c r="IL16" s="167"/>
      <c r="IM16" s="164"/>
      <c r="IN16" s="165"/>
      <c r="IO16" s="163"/>
      <c r="IP16" s="166"/>
      <c r="IQ16" s="167"/>
      <c r="IR16" s="167"/>
      <c r="IS16" s="164"/>
      <c r="IT16" s="165"/>
      <c r="IU16" s="163"/>
      <c r="IV16" s="166"/>
    </row>
    <row r="17" spans="1:256" s="195" customFormat="1" ht="12.75">
      <c r="A17" s="164"/>
      <c r="B17" s="165" t="s">
        <v>370</v>
      </c>
      <c r="C17" s="163" t="s">
        <v>315</v>
      </c>
      <c r="D17" s="166">
        <v>1</v>
      </c>
      <c r="E17" s="167"/>
      <c r="F17" s="167">
        <f t="shared" si="0"/>
        <v>0</v>
      </c>
      <c r="G17" s="164"/>
      <c r="H17" s="165"/>
      <c r="I17" s="163"/>
      <c r="J17" s="166"/>
      <c r="K17" s="167"/>
      <c r="L17" s="167"/>
      <c r="M17" s="164"/>
      <c r="N17" s="165"/>
      <c r="O17" s="163"/>
      <c r="P17" s="166"/>
      <c r="Q17" s="167"/>
      <c r="R17" s="167"/>
      <c r="S17" s="164"/>
      <c r="T17" s="165"/>
      <c r="U17" s="163"/>
      <c r="V17" s="166"/>
      <c r="W17" s="167"/>
      <c r="X17" s="167"/>
      <c r="Y17" s="164"/>
      <c r="Z17" s="165"/>
      <c r="AA17" s="163"/>
      <c r="AB17" s="166"/>
      <c r="AC17" s="167"/>
      <c r="AD17" s="167"/>
      <c r="AE17" s="164"/>
      <c r="AF17" s="165"/>
      <c r="AG17" s="163"/>
      <c r="AH17" s="166"/>
      <c r="AI17" s="167"/>
      <c r="AJ17" s="167"/>
      <c r="AK17" s="164"/>
      <c r="AL17" s="165"/>
      <c r="AM17" s="163"/>
      <c r="AN17" s="166"/>
      <c r="AO17" s="167"/>
      <c r="AP17" s="167"/>
      <c r="AQ17" s="164"/>
      <c r="AR17" s="165"/>
      <c r="AS17" s="163"/>
      <c r="AT17" s="166"/>
      <c r="AU17" s="167"/>
      <c r="AV17" s="167"/>
      <c r="AW17" s="164"/>
      <c r="AX17" s="165"/>
      <c r="AY17" s="163"/>
      <c r="AZ17" s="166"/>
      <c r="BA17" s="167"/>
      <c r="BB17" s="167"/>
      <c r="BC17" s="164"/>
      <c r="BD17" s="165"/>
      <c r="BE17" s="163"/>
      <c r="BF17" s="166"/>
      <c r="BG17" s="167"/>
      <c r="BH17" s="167"/>
      <c r="BI17" s="164"/>
      <c r="BJ17" s="165"/>
      <c r="BK17" s="163"/>
      <c r="BL17" s="166"/>
      <c r="BM17" s="167"/>
      <c r="BN17" s="167"/>
      <c r="BO17" s="164"/>
      <c r="BP17" s="165"/>
      <c r="BQ17" s="163"/>
      <c r="BR17" s="166"/>
      <c r="BS17" s="167"/>
      <c r="BT17" s="167"/>
      <c r="BU17" s="164"/>
      <c r="BV17" s="165"/>
      <c r="BW17" s="163"/>
      <c r="BX17" s="166"/>
      <c r="BY17" s="167"/>
      <c r="BZ17" s="167"/>
      <c r="CA17" s="164"/>
      <c r="CB17" s="165"/>
      <c r="CC17" s="163"/>
      <c r="CD17" s="166"/>
      <c r="CE17" s="167"/>
      <c r="CF17" s="167"/>
      <c r="CG17" s="164"/>
      <c r="CH17" s="165"/>
      <c r="CI17" s="163"/>
      <c r="CJ17" s="166"/>
      <c r="CK17" s="167"/>
      <c r="CL17" s="167"/>
      <c r="CM17" s="164"/>
      <c r="CN17" s="165"/>
      <c r="CO17" s="163"/>
      <c r="CP17" s="166"/>
      <c r="CQ17" s="167"/>
      <c r="CR17" s="167"/>
      <c r="CS17" s="164"/>
      <c r="CT17" s="165"/>
      <c r="CU17" s="163"/>
      <c r="CV17" s="166"/>
      <c r="CW17" s="167"/>
      <c r="CX17" s="167"/>
      <c r="CY17" s="164"/>
      <c r="CZ17" s="165"/>
      <c r="DA17" s="163"/>
      <c r="DB17" s="166"/>
      <c r="DC17" s="167"/>
      <c r="DD17" s="167"/>
      <c r="DE17" s="164"/>
      <c r="DF17" s="165"/>
      <c r="DG17" s="163"/>
      <c r="DH17" s="166"/>
      <c r="DI17" s="167"/>
      <c r="DJ17" s="167"/>
      <c r="DK17" s="164"/>
      <c r="DL17" s="165"/>
      <c r="DM17" s="163"/>
      <c r="DN17" s="166"/>
      <c r="DO17" s="167"/>
      <c r="DP17" s="167"/>
      <c r="DQ17" s="164"/>
      <c r="DR17" s="165"/>
      <c r="DS17" s="163"/>
      <c r="DT17" s="166"/>
      <c r="DU17" s="167"/>
      <c r="DV17" s="167"/>
      <c r="DW17" s="164"/>
      <c r="DX17" s="165"/>
      <c r="DY17" s="163"/>
      <c r="DZ17" s="166"/>
      <c r="EA17" s="167"/>
      <c r="EB17" s="167"/>
      <c r="EC17" s="164"/>
      <c r="ED17" s="165"/>
      <c r="EE17" s="163"/>
      <c r="EF17" s="166"/>
      <c r="EG17" s="167"/>
      <c r="EH17" s="167"/>
      <c r="EI17" s="164"/>
      <c r="EJ17" s="165"/>
      <c r="EK17" s="163"/>
      <c r="EL17" s="166"/>
      <c r="EM17" s="167"/>
      <c r="EN17" s="167"/>
      <c r="EO17" s="164"/>
      <c r="EP17" s="165"/>
      <c r="EQ17" s="163"/>
      <c r="ER17" s="166"/>
      <c r="ES17" s="167"/>
      <c r="ET17" s="167"/>
      <c r="EU17" s="164"/>
      <c r="EV17" s="165"/>
      <c r="EW17" s="163"/>
      <c r="EX17" s="166"/>
      <c r="EY17" s="167"/>
      <c r="EZ17" s="167"/>
      <c r="FA17" s="164"/>
      <c r="FB17" s="165"/>
      <c r="FC17" s="163"/>
      <c r="FD17" s="166"/>
      <c r="FE17" s="167"/>
      <c r="FF17" s="167"/>
      <c r="FG17" s="164"/>
      <c r="FH17" s="165"/>
      <c r="FI17" s="163"/>
      <c r="FJ17" s="166"/>
      <c r="FK17" s="167"/>
      <c r="FL17" s="167"/>
      <c r="FM17" s="164"/>
      <c r="FN17" s="165"/>
      <c r="FO17" s="163"/>
      <c r="FP17" s="166"/>
      <c r="FQ17" s="167"/>
      <c r="FR17" s="167"/>
      <c r="FS17" s="164"/>
      <c r="FT17" s="165"/>
      <c r="FU17" s="163"/>
      <c r="FV17" s="166"/>
      <c r="FW17" s="167"/>
      <c r="FX17" s="167"/>
      <c r="FY17" s="164"/>
      <c r="FZ17" s="165"/>
      <c r="GA17" s="163"/>
      <c r="GB17" s="166"/>
      <c r="GC17" s="167"/>
      <c r="GD17" s="167"/>
      <c r="GE17" s="164"/>
      <c r="GF17" s="165"/>
      <c r="GG17" s="163"/>
      <c r="GH17" s="166"/>
      <c r="GI17" s="167"/>
      <c r="GJ17" s="167"/>
      <c r="GK17" s="164"/>
      <c r="GL17" s="165"/>
      <c r="GM17" s="163"/>
      <c r="GN17" s="166"/>
      <c r="GO17" s="167"/>
      <c r="GP17" s="167"/>
      <c r="GQ17" s="164"/>
      <c r="GR17" s="165"/>
      <c r="GS17" s="163"/>
      <c r="GT17" s="166"/>
      <c r="GU17" s="167"/>
      <c r="GV17" s="167"/>
      <c r="GW17" s="164"/>
      <c r="GX17" s="165"/>
      <c r="GY17" s="163"/>
      <c r="GZ17" s="166"/>
      <c r="HA17" s="167"/>
      <c r="HB17" s="167"/>
      <c r="HC17" s="164"/>
      <c r="HD17" s="165"/>
      <c r="HE17" s="163"/>
      <c r="HF17" s="166"/>
      <c r="HG17" s="167"/>
      <c r="HH17" s="167"/>
      <c r="HI17" s="164"/>
      <c r="HJ17" s="165"/>
      <c r="HK17" s="163"/>
      <c r="HL17" s="166"/>
      <c r="HM17" s="167"/>
      <c r="HN17" s="167"/>
      <c r="HO17" s="164"/>
      <c r="HP17" s="165"/>
      <c r="HQ17" s="163"/>
      <c r="HR17" s="166"/>
      <c r="HS17" s="167"/>
      <c r="HT17" s="167"/>
      <c r="HU17" s="164"/>
      <c r="HV17" s="165"/>
      <c r="HW17" s="163"/>
      <c r="HX17" s="166"/>
      <c r="HY17" s="167"/>
      <c r="HZ17" s="167"/>
      <c r="IA17" s="164"/>
      <c r="IB17" s="165"/>
      <c r="IC17" s="163"/>
      <c r="ID17" s="166"/>
      <c r="IE17" s="167"/>
      <c r="IF17" s="167"/>
      <c r="IG17" s="164"/>
      <c r="IH17" s="165"/>
      <c r="II17" s="163"/>
      <c r="IJ17" s="166"/>
      <c r="IK17" s="167"/>
      <c r="IL17" s="167"/>
      <c r="IM17" s="164"/>
      <c r="IN17" s="165"/>
      <c r="IO17" s="163"/>
      <c r="IP17" s="166"/>
      <c r="IQ17" s="167"/>
      <c r="IR17" s="167"/>
      <c r="IS17" s="164"/>
      <c r="IT17" s="165"/>
      <c r="IU17" s="163"/>
      <c r="IV17" s="166"/>
    </row>
    <row r="18" spans="1:256" s="195" customFormat="1" ht="12.75">
      <c r="A18" s="164"/>
      <c r="B18" s="165" t="s">
        <v>371</v>
      </c>
      <c r="C18" s="163" t="s">
        <v>315</v>
      </c>
      <c r="D18" s="166">
        <v>1</v>
      </c>
      <c r="E18" s="167"/>
      <c r="F18" s="167">
        <f t="shared" si="0"/>
        <v>0</v>
      </c>
      <c r="G18" s="164"/>
      <c r="H18" s="165"/>
      <c r="I18" s="163"/>
      <c r="J18" s="166"/>
      <c r="K18" s="167"/>
      <c r="L18" s="167"/>
      <c r="M18" s="164"/>
      <c r="N18" s="165"/>
      <c r="O18" s="163"/>
      <c r="P18" s="166"/>
      <c r="Q18" s="167"/>
      <c r="R18" s="167"/>
      <c r="S18" s="164"/>
      <c r="T18" s="165"/>
      <c r="U18" s="163"/>
      <c r="V18" s="166"/>
      <c r="W18" s="167"/>
      <c r="X18" s="167"/>
      <c r="Y18" s="164"/>
      <c r="Z18" s="165"/>
      <c r="AA18" s="163"/>
      <c r="AB18" s="166"/>
      <c r="AC18" s="167"/>
      <c r="AD18" s="167"/>
      <c r="AE18" s="164"/>
      <c r="AF18" s="165"/>
      <c r="AG18" s="163"/>
      <c r="AH18" s="166"/>
      <c r="AI18" s="167"/>
      <c r="AJ18" s="167"/>
      <c r="AK18" s="164"/>
      <c r="AL18" s="165"/>
      <c r="AM18" s="163"/>
      <c r="AN18" s="166"/>
      <c r="AO18" s="167"/>
      <c r="AP18" s="167"/>
      <c r="AQ18" s="164"/>
      <c r="AR18" s="165"/>
      <c r="AS18" s="163"/>
      <c r="AT18" s="166"/>
      <c r="AU18" s="167"/>
      <c r="AV18" s="167"/>
      <c r="AW18" s="164"/>
      <c r="AX18" s="165"/>
      <c r="AY18" s="163"/>
      <c r="AZ18" s="166"/>
      <c r="BA18" s="167"/>
      <c r="BB18" s="167"/>
      <c r="BC18" s="164"/>
      <c r="BD18" s="165"/>
      <c r="BE18" s="163"/>
      <c r="BF18" s="166"/>
      <c r="BG18" s="167"/>
      <c r="BH18" s="167"/>
      <c r="BI18" s="164"/>
      <c r="BJ18" s="165"/>
      <c r="BK18" s="163"/>
      <c r="BL18" s="166"/>
      <c r="BM18" s="167"/>
      <c r="BN18" s="167"/>
      <c r="BO18" s="164"/>
      <c r="BP18" s="165"/>
      <c r="BQ18" s="163"/>
      <c r="BR18" s="166"/>
      <c r="BS18" s="167"/>
      <c r="BT18" s="167"/>
      <c r="BU18" s="164"/>
      <c r="BV18" s="165"/>
      <c r="BW18" s="163"/>
      <c r="BX18" s="166"/>
      <c r="BY18" s="167"/>
      <c r="BZ18" s="167"/>
      <c r="CA18" s="164"/>
      <c r="CB18" s="165"/>
      <c r="CC18" s="163"/>
      <c r="CD18" s="166"/>
      <c r="CE18" s="167"/>
      <c r="CF18" s="167"/>
      <c r="CG18" s="164"/>
      <c r="CH18" s="165"/>
      <c r="CI18" s="163"/>
      <c r="CJ18" s="166"/>
      <c r="CK18" s="167"/>
      <c r="CL18" s="167"/>
      <c r="CM18" s="164"/>
      <c r="CN18" s="165"/>
      <c r="CO18" s="163"/>
      <c r="CP18" s="166"/>
      <c r="CQ18" s="167"/>
      <c r="CR18" s="167"/>
      <c r="CS18" s="164"/>
      <c r="CT18" s="165"/>
      <c r="CU18" s="163"/>
      <c r="CV18" s="166"/>
      <c r="CW18" s="167"/>
      <c r="CX18" s="167"/>
      <c r="CY18" s="164"/>
      <c r="CZ18" s="165"/>
      <c r="DA18" s="163"/>
      <c r="DB18" s="166"/>
      <c r="DC18" s="167"/>
      <c r="DD18" s="167"/>
      <c r="DE18" s="164"/>
      <c r="DF18" s="165"/>
      <c r="DG18" s="163"/>
      <c r="DH18" s="166"/>
      <c r="DI18" s="167"/>
      <c r="DJ18" s="167"/>
      <c r="DK18" s="164"/>
      <c r="DL18" s="165"/>
      <c r="DM18" s="163"/>
      <c r="DN18" s="166"/>
      <c r="DO18" s="167"/>
      <c r="DP18" s="167"/>
      <c r="DQ18" s="164"/>
      <c r="DR18" s="165"/>
      <c r="DS18" s="163"/>
      <c r="DT18" s="166"/>
      <c r="DU18" s="167"/>
      <c r="DV18" s="167"/>
      <c r="DW18" s="164"/>
      <c r="DX18" s="165"/>
      <c r="DY18" s="163"/>
      <c r="DZ18" s="166"/>
      <c r="EA18" s="167"/>
      <c r="EB18" s="167"/>
      <c r="EC18" s="164"/>
      <c r="ED18" s="165"/>
      <c r="EE18" s="163"/>
      <c r="EF18" s="166"/>
      <c r="EG18" s="167"/>
      <c r="EH18" s="167"/>
      <c r="EI18" s="164"/>
      <c r="EJ18" s="165"/>
      <c r="EK18" s="163"/>
      <c r="EL18" s="166"/>
      <c r="EM18" s="167"/>
      <c r="EN18" s="167"/>
      <c r="EO18" s="164"/>
      <c r="EP18" s="165"/>
      <c r="EQ18" s="163"/>
      <c r="ER18" s="166"/>
      <c r="ES18" s="167"/>
      <c r="ET18" s="167"/>
      <c r="EU18" s="164"/>
      <c r="EV18" s="165"/>
      <c r="EW18" s="163"/>
      <c r="EX18" s="166"/>
      <c r="EY18" s="167"/>
      <c r="EZ18" s="167"/>
      <c r="FA18" s="164"/>
      <c r="FB18" s="165"/>
      <c r="FC18" s="163"/>
      <c r="FD18" s="166"/>
      <c r="FE18" s="167"/>
      <c r="FF18" s="167"/>
      <c r="FG18" s="164"/>
      <c r="FH18" s="165"/>
      <c r="FI18" s="163"/>
      <c r="FJ18" s="166"/>
      <c r="FK18" s="167"/>
      <c r="FL18" s="167"/>
      <c r="FM18" s="164"/>
      <c r="FN18" s="165"/>
      <c r="FO18" s="163"/>
      <c r="FP18" s="166"/>
      <c r="FQ18" s="167"/>
      <c r="FR18" s="167"/>
      <c r="FS18" s="164"/>
      <c r="FT18" s="165"/>
      <c r="FU18" s="163"/>
      <c r="FV18" s="166"/>
      <c r="FW18" s="167"/>
      <c r="FX18" s="167"/>
      <c r="FY18" s="164"/>
      <c r="FZ18" s="165"/>
      <c r="GA18" s="163"/>
      <c r="GB18" s="166"/>
      <c r="GC18" s="167"/>
      <c r="GD18" s="167"/>
      <c r="GE18" s="164"/>
      <c r="GF18" s="165"/>
      <c r="GG18" s="163"/>
      <c r="GH18" s="166"/>
      <c r="GI18" s="167"/>
      <c r="GJ18" s="167"/>
      <c r="GK18" s="164"/>
      <c r="GL18" s="165"/>
      <c r="GM18" s="163"/>
      <c r="GN18" s="166"/>
      <c r="GO18" s="167"/>
      <c r="GP18" s="167"/>
      <c r="GQ18" s="164"/>
      <c r="GR18" s="165"/>
      <c r="GS18" s="163"/>
      <c r="GT18" s="166"/>
      <c r="GU18" s="167"/>
      <c r="GV18" s="167"/>
      <c r="GW18" s="164"/>
      <c r="GX18" s="165"/>
      <c r="GY18" s="163"/>
      <c r="GZ18" s="166"/>
      <c r="HA18" s="167"/>
      <c r="HB18" s="167"/>
      <c r="HC18" s="164"/>
      <c r="HD18" s="165"/>
      <c r="HE18" s="163"/>
      <c r="HF18" s="166"/>
      <c r="HG18" s="167"/>
      <c r="HH18" s="167"/>
      <c r="HI18" s="164"/>
      <c r="HJ18" s="165"/>
      <c r="HK18" s="163"/>
      <c r="HL18" s="166"/>
      <c r="HM18" s="167"/>
      <c r="HN18" s="167"/>
      <c r="HO18" s="164"/>
      <c r="HP18" s="165"/>
      <c r="HQ18" s="163"/>
      <c r="HR18" s="166"/>
      <c r="HS18" s="167"/>
      <c r="HT18" s="167"/>
      <c r="HU18" s="164"/>
      <c r="HV18" s="165"/>
      <c r="HW18" s="163"/>
      <c r="HX18" s="166"/>
      <c r="HY18" s="167"/>
      <c r="HZ18" s="167"/>
      <c r="IA18" s="164"/>
      <c r="IB18" s="165"/>
      <c r="IC18" s="163"/>
      <c r="ID18" s="166"/>
      <c r="IE18" s="167"/>
      <c r="IF18" s="167"/>
      <c r="IG18" s="164"/>
      <c r="IH18" s="165"/>
      <c r="II18" s="163"/>
      <c r="IJ18" s="166"/>
      <c r="IK18" s="167"/>
      <c r="IL18" s="167"/>
      <c r="IM18" s="164"/>
      <c r="IN18" s="165"/>
      <c r="IO18" s="163"/>
      <c r="IP18" s="166"/>
      <c r="IQ18" s="167"/>
      <c r="IR18" s="167"/>
      <c r="IS18" s="164"/>
      <c r="IT18" s="165"/>
      <c r="IU18" s="163"/>
      <c r="IV18" s="166"/>
    </row>
    <row r="19" spans="1:256" s="195" customFormat="1" ht="12.75">
      <c r="A19" s="164"/>
      <c r="B19" s="165" t="s">
        <v>372</v>
      </c>
      <c r="C19" s="163" t="s">
        <v>315</v>
      </c>
      <c r="D19" s="166">
        <v>1</v>
      </c>
      <c r="E19" s="167"/>
      <c r="F19" s="167">
        <f t="shared" si="0"/>
        <v>0</v>
      </c>
      <c r="G19" s="164"/>
      <c r="H19" s="165"/>
      <c r="I19" s="163"/>
      <c r="J19" s="166"/>
      <c r="K19" s="167"/>
      <c r="L19" s="167"/>
      <c r="M19" s="164"/>
      <c r="N19" s="165"/>
      <c r="O19" s="163"/>
      <c r="P19" s="166"/>
      <c r="Q19" s="167"/>
      <c r="R19" s="167"/>
      <c r="S19" s="164"/>
      <c r="T19" s="165"/>
      <c r="U19" s="163"/>
      <c r="V19" s="166"/>
      <c r="W19" s="167"/>
      <c r="X19" s="167"/>
      <c r="Y19" s="164"/>
      <c r="Z19" s="165"/>
      <c r="AA19" s="163"/>
      <c r="AB19" s="166"/>
      <c r="AC19" s="167"/>
      <c r="AD19" s="167"/>
      <c r="AE19" s="164"/>
      <c r="AF19" s="165"/>
      <c r="AG19" s="163"/>
      <c r="AH19" s="166"/>
      <c r="AI19" s="167"/>
      <c r="AJ19" s="167"/>
      <c r="AK19" s="164"/>
      <c r="AL19" s="165"/>
      <c r="AM19" s="163"/>
      <c r="AN19" s="166"/>
      <c r="AO19" s="167"/>
      <c r="AP19" s="167"/>
      <c r="AQ19" s="164"/>
      <c r="AR19" s="165"/>
      <c r="AS19" s="163"/>
      <c r="AT19" s="166"/>
      <c r="AU19" s="167"/>
      <c r="AV19" s="167"/>
      <c r="AW19" s="164"/>
      <c r="AX19" s="165"/>
      <c r="AY19" s="163"/>
      <c r="AZ19" s="166"/>
      <c r="BA19" s="167"/>
      <c r="BB19" s="167"/>
      <c r="BC19" s="164"/>
      <c r="BD19" s="165"/>
      <c r="BE19" s="163"/>
      <c r="BF19" s="166"/>
      <c r="BG19" s="167"/>
      <c r="BH19" s="167"/>
      <c r="BI19" s="164"/>
      <c r="BJ19" s="165"/>
      <c r="BK19" s="163"/>
      <c r="BL19" s="166"/>
      <c r="BM19" s="167"/>
      <c r="BN19" s="167"/>
      <c r="BO19" s="164"/>
      <c r="BP19" s="165"/>
      <c r="BQ19" s="163"/>
      <c r="BR19" s="166"/>
      <c r="BS19" s="167"/>
      <c r="BT19" s="167"/>
      <c r="BU19" s="164"/>
      <c r="BV19" s="165"/>
      <c r="BW19" s="163"/>
      <c r="BX19" s="166"/>
      <c r="BY19" s="167"/>
      <c r="BZ19" s="167"/>
      <c r="CA19" s="164"/>
      <c r="CB19" s="165"/>
      <c r="CC19" s="163"/>
      <c r="CD19" s="166"/>
      <c r="CE19" s="167"/>
      <c r="CF19" s="167"/>
      <c r="CG19" s="164"/>
      <c r="CH19" s="165"/>
      <c r="CI19" s="163"/>
      <c r="CJ19" s="166"/>
      <c r="CK19" s="167"/>
      <c r="CL19" s="167"/>
      <c r="CM19" s="164"/>
      <c r="CN19" s="165"/>
      <c r="CO19" s="163"/>
      <c r="CP19" s="166"/>
      <c r="CQ19" s="167"/>
      <c r="CR19" s="167"/>
      <c r="CS19" s="164"/>
      <c r="CT19" s="165"/>
      <c r="CU19" s="163"/>
      <c r="CV19" s="166"/>
      <c r="CW19" s="167"/>
      <c r="CX19" s="167"/>
      <c r="CY19" s="164"/>
      <c r="CZ19" s="165"/>
      <c r="DA19" s="163"/>
      <c r="DB19" s="166"/>
      <c r="DC19" s="167"/>
      <c r="DD19" s="167"/>
      <c r="DE19" s="164"/>
      <c r="DF19" s="165"/>
      <c r="DG19" s="163"/>
      <c r="DH19" s="166"/>
      <c r="DI19" s="167"/>
      <c r="DJ19" s="167"/>
      <c r="DK19" s="164"/>
      <c r="DL19" s="165"/>
      <c r="DM19" s="163"/>
      <c r="DN19" s="166"/>
      <c r="DO19" s="167"/>
      <c r="DP19" s="167"/>
      <c r="DQ19" s="164"/>
      <c r="DR19" s="165"/>
      <c r="DS19" s="163"/>
      <c r="DT19" s="166"/>
      <c r="DU19" s="167"/>
      <c r="DV19" s="167"/>
      <c r="DW19" s="164"/>
      <c r="DX19" s="165"/>
      <c r="DY19" s="163"/>
      <c r="DZ19" s="166"/>
      <c r="EA19" s="167"/>
      <c r="EB19" s="167"/>
      <c r="EC19" s="164"/>
      <c r="ED19" s="165"/>
      <c r="EE19" s="163"/>
      <c r="EF19" s="166"/>
      <c r="EG19" s="167"/>
      <c r="EH19" s="167"/>
      <c r="EI19" s="164"/>
      <c r="EJ19" s="165"/>
      <c r="EK19" s="163"/>
      <c r="EL19" s="166"/>
      <c r="EM19" s="167"/>
      <c r="EN19" s="167"/>
      <c r="EO19" s="164"/>
      <c r="EP19" s="165"/>
      <c r="EQ19" s="163"/>
      <c r="ER19" s="166"/>
      <c r="ES19" s="167"/>
      <c r="ET19" s="167"/>
      <c r="EU19" s="164"/>
      <c r="EV19" s="165"/>
      <c r="EW19" s="163"/>
      <c r="EX19" s="166"/>
      <c r="EY19" s="167"/>
      <c r="EZ19" s="167"/>
      <c r="FA19" s="164"/>
      <c r="FB19" s="165"/>
      <c r="FC19" s="163"/>
      <c r="FD19" s="166"/>
      <c r="FE19" s="167"/>
      <c r="FF19" s="167"/>
      <c r="FG19" s="164"/>
      <c r="FH19" s="165"/>
      <c r="FI19" s="163"/>
      <c r="FJ19" s="166"/>
      <c r="FK19" s="167"/>
      <c r="FL19" s="167"/>
      <c r="FM19" s="164"/>
      <c r="FN19" s="165"/>
      <c r="FO19" s="163"/>
      <c r="FP19" s="166"/>
      <c r="FQ19" s="167"/>
      <c r="FR19" s="167"/>
      <c r="FS19" s="164"/>
      <c r="FT19" s="165"/>
      <c r="FU19" s="163"/>
      <c r="FV19" s="166"/>
      <c r="FW19" s="167"/>
      <c r="FX19" s="167"/>
      <c r="FY19" s="164"/>
      <c r="FZ19" s="165"/>
      <c r="GA19" s="163"/>
      <c r="GB19" s="166"/>
      <c r="GC19" s="167"/>
      <c r="GD19" s="167"/>
      <c r="GE19" s="164"/>
      <c r="GF19" s="165"/>
      <c r="GG19" s="163"/>
      <c r="GH19" s="166"/>
      <c r="GI19" s="167"/>
      <c r="GJ19" s="167"/>
      <c r="GK19" s="164"/>
      <c r="GL19" s="165"/>
      <c r="GM19" s="163"/>
      <c r="GN19" s="166"/>
      <c r="GO19" s="167"/>
      <c r="GP19" s="167"/>
      <c r="GQ19" s="164"/>
      <c r="GR19" s="165"/>
      <c r="GS19" s="163"/>
      <c r="GT19" s="166"/>
      <c r="GU19" s="167"/>
      <c r="GV19" s="167"/>
      <c r="GW19" s="164"/>
      <c r="GX19" s="165"/>
      <c r="GY19" s="163"/>
      <c r="GZ19" s="166"/>
      <c r="HA19" s="167"/>
      <c r="HB19" s="167"/>
      <c r="HC19" s="164"/>
      <c r="HD19" s="165"/>
      <c r="HE19" s="163"/>
      <c r="HF19" s="166"/>
      <c r="HG19" s="167"/>
      <c r="HH19" s="167"/>
      <c r="HI19" s="164"/>
      <c r="HJ19" s="165"/>
      <c r="HK19" s="163"/>
      <c r="HL19" s="166"/>
      <c r="HM19" s="167"/>
      <c r="HN19" s="167"/>
      <c r="HO19" s="164"/>
      <c r="HP19" s="165"/>
      <c r="HQ19" s="163"/>
      <c r="HR19" s="166"/>
      <c r="HS19" s="167"/>
      <c r="HT19" s="167"/>
      <c r="HU19" s="164"/>
      <c r="HV19" s="165"/>
      <c r="HW19" s="163"/>
      <c r="HX19" s="166"/>
      <c r="HY19" s="167"/>
      <c r="HZ19" s="167"/>
      <c r="IA19" s="164"/>
      <c r="IB19" s="165"/>
      <c r="IC19" s="163"/>
      <c r="ID19" s="166"/>
      <c r="IE19" s="167"/>
      <c r="IF19" s="167"/>
      <c r="IG19" s="164"/>
      <c r="IH19" s="165"/>
      <c r="II19" s="163"/>
      <c r="IJ19" s="166"/>
      <c r="IK19" s="167"/>
      <c r="IL19" s="167"/>
      <c r="IM19" s="164"/>
      <c r="IN19" s="165"/>
      <c r="IO19" s="163"/>
      <c r="IP19" s="166"/>
      <c r="IQ19" s="167"/>
      <c r="IR19" s="167"/>
      <c r="IS19" s="164"/>
      <c r="IT19" s="165"/>
      <c r="IU19" s="163"/>
      <c r="IV19" s="166"/>
    </row>
    <row r="20" spans="1:256" s="195" customFormat="1" ht="12.75">
      <c r="A20" s="164"/>
      <c r="B20" s="165" t="s">
        <v>373</v>
      </c>
      <c r="C20" s="163" t="s">
        <v>315</v>
      </c>
      <c r="D20" s="166">
        <v>1</v>
      </c>
      <c r="E20" s="167"/>
      <c r="F20" s="167">
        <f t="shared" si="0"/>
        <v>0</v>
      </c>
      <c r="G20" s="164"/>
      <c r="H20" s="165"/>
      <c r="I20" s="163"/>
      <c r="J20" s="166"/>
      <c r="K20" s="167"/>
      <c r="L20" s="167"/>
      <c r="M20" s="164"/>
      <c r="N20" s="165"/>
      <c r="O20" s="163"/>
      <c r="P20" s="166"/>
      <c r="Q20" s="167"/>
      <c r="R20" s="167"/>
      <c r="S20" s="164"/>
      <c r="T20" s="165"/>
      <c r="U20" s="163"/>
      <c r="V20" s="166"/>
      <c r="W20" s="167"/>
      <c r="X20" s="167"/>
      <c r="Y20" s="164"/>
      <c r="Z20" s="165"/>
      <c r="AA20" s="163"/>
      <c r="AB20" s="166"/>
      <c r="AC20" s="167"/>
      <c r="AD20" s="167"/>
      <c r="AE20" s="164"/>
      <c r="AF20" s="165"/>
      <c r="AG20" s="163"/>
      <c r="AH20" s="166"/>
      <c r="AI20" s="167"/>
      <c r="AJ20" s="167"/>
      <c r="AK20" s="164"/>
      <c r="AL20" s="165"/>
      <c r="AM20" s="163"/>
      <c r="AN20" s="166"/>
      <c r="AO20" s="167"/>
      <c r="AP20" s="167"/>
      <c r="AQ20" s="164"/>
      <c r="AR20" s="165"/>
      <c r="AS20" s="163"/>
      <c r="AT20" s="166"/>
      <c r="AU20" s="167"/>
      <c r="AV20" s="167"/>
      <c r="AW20" s="164"/>
      <c r="AX20" s="165"/>
      <c r="AY20" s="163"/>
      <c r="AZ20" s="166"/>
      <c r="BA20" s="167"/>
      <c r="BB20" s="167"/>
      <c r="BC20" s="164"/>
      <c r="BD20" s="165"/>
      <c r="BE20" s="163"/>
      <c r="BF20" s="166"/>
      <c r="BG20" s="167"/>
      <c r="BH20" s="167"/>
      <c r="BI20" s="164"/>
      <c r="BJ20" s="165"/>
      <c r="BK20" s="163"/>
      <c r="BL20" s="166"/>
      <c r="BM20" s="167"/>
      <c r="BN20" s="167"/>
      <c r="BO20" s="164"/>
      <c r="BP20" s="165"/>
      <c r="BQ20" s="163"/>
      <c r="BR20" s="166"/>
      <c r="BS20" s="167"/>
      <c r="BT20" s="167"/>
      <c r="BU20" s="164"/>
      <c r="BV20" s="165"/>
      <c r="BW20" s="163"/>
      <c r="BX20" s="166"/>
      <c r="BY20" s="167"/>
      <c r="BZ20" s="167"/>
      <c r="CA20" s="164"/>
      <c r="CB20" s="165"/>
      <c r="CC20" s="163"/>
      <c r="CD20" s="166"/>
      <c r="CE20" s="167"/>
      <c r="CF20" s="167"/>
      <c r="CG20" s="164"/>
      <c r="CH20" s="165"/>
      <c r="CI20" s="163"/>
      <c r="CJ20" s="166"/>
      <c r="CK20" s="167"/>
      <c r="CL20" s="167"/>
      <c r="CM20" s="164"/>
      <c r="CN20" s="165"/>
      <c r="CO20" s="163"/>
      <c r="CP20" s="166"/>
      <c r="CQ20" s="167"/>
      <c r="CR20" s="167"/>
      <c r="CS20" s="164"/>
      <c r="CT20" s="165"/>
      <c r="CU20" s="163"/>
      <c r="CV20" s="166"/>
      <c r="CW20" s="167"/>
      <c r="CX20" s="167"/>
      <c r="CY20" s="164"/>
      <c r="CZ20" s="165"/>
      <c r="DA20" s="163"/>
      <c r="DB20" s="166"/>
      <c r="DC20" s="167"/>
      <c r="DD20" s="167"/>
      <c r="DE20" s="164"/>
      <c r="DF20" s="165"/>
      <c r="DG20" s="163"/>
      <c r="DH20" s="166"/>
      <c r="DI20" s="167"/>
      <c r="DJ20" s="167"/>
      <c r="DK20" s="164"/>
      <c r="DL20" s="165"/>
      <c r="DM20" s="163"/>
      <c r="DN20" s="166"/>
      <c r="DO20" s="167"/>
      <c r="DP20" s="167"/>
      <c r="DQ20" s="164"/>
      <c r="DR20" s="165"/>
      <c r="DS20" s="163"/>
      <c r="DT20" s="166"/>
      <c r="DU20" s="167"/>
      <c r="DV20" s="167"/>
      <c r="DW20" s="164"/>
      <c r="DX20" s="165"/>
      <c r="DY20" s="163"/>
      <c r="DZ20" s="166"/>
      <c r="EA20" s="167"/>
      <c r="EB20" s="167"/>
      <c r="EC20" s="164"/>
      <c r="ED20" s="165"/>
      <c r="EE20" s="163"/>
      <c r="EF20" s="166"/>
      <c r="EG20" s="167"/>
      <c r="EH20" s="167"/>
      <c r="EI20" s="164"/>
      <c r="EJ20" s="165"/>
      <c r="EK20" s="163"/>
      <c r="EL20" s="166"/>
      <c r="EM20" s="167"/>
      <c r="EN20" s="167"/>
      <c r="EO20" s="164"/>
      <c r="EP20" s="165"/>
      <c r="EQ20" s="163"/>
      <c r="ER20" s="166"/>
      <c r="ES20" s="167"/>
      <c r="ET20" s="167"/>
      <c r="EU20" s="164"/>
      <c r="EV20" s="165"/>
      <c r="EW20" s="163"/>
      <c r="EX20" s="166"/>
      <c r="EY20" s="167"/>
      <c r="EZ20" s="167"/>
      <c r="FA20" s="164"/>
      <c r="FB20" s="165"/>
      <c r="FC20" s="163"/>
      <c r="FD20" s="166"/>
      <c r="FE20" s="167"/>
      <c r="FF20" s="167"/>
      <c r="FG20" s="164"/>
      <c r="FH20" s="165"/>
      <c r="FI20" s="163"/>
      <c r="FJ20" s="166"/>
      <c r="FK20" s="167"/>
      <c r="FL20" s="167"/>
      <c r="FM20" s="164"/>
      <c r="FN20" s="165"/>
      <c r="FO20" s="163"/>
      <c r="FP20" s="166"/>
      <c r="FQ20" s="167"/>
      <c r="FR20" s="167"/>
      <c r="FS20" s="164"/>
      <c r="FT20" s="165"/>
      <c r="FU20" s="163"/>
      <c r="FV20" s="166"/>
      <c r="FW20" s="167"/>
      <c r="FX20" s="167"/>
      <c r="FY20" s="164"/>
      <c r="FZ20" s="165"/>
      <c r="GA20" s="163"/>
      <c r="GB20" s="166"/>
      <c r="GC20" s="167"/>
      <c r="GD20" s="167"/>
      <c r="GE20" s="164"/>
      <c r="GF20" s="165"/>
      <c r="GG20" s="163"/>
      <c r="GH20" s="166"/>
      <c r="GI20" s="167"/>
      <c r="GJ20" s="167"/>
      <c r="GK20" s="164"/>
      <c r="GL20" s="165"/>
      <c r="GM20" s="163"/>
      <c r="GN20" s="166"/>
      <c r="GO20" s="167"/>
      <c r="GP20" s="167"/>
      <c r="GQ20" s="164"/>
      <c r="GR20" s="165"/>
      <c r="GS20" s="163"/>
      <c r="GT20" s="166"/>
      <c r="GU20" s="167"/>
      <c r="GV20" s="167"/>
      <c r="GW20" s="164"/>
      <c r="GX20" s="165"/>
      <c r="GY20" s="163"/>
      <c r="GZ20" s="166"/>
      <c r="HA20" s="167"/>
      <c r="HB20" s="167"/>
      <c r="HC20" s="164"/>
      <c r="HD20" s="165"/>
      <c r="HE20" s="163"/>
      <c r="HF20" s="166"/>
      <c r="HG20" s="167"/>
      <c r="HH20" s="167"/>
      <c r="HI20" s="164"/>
      <c r="HJ20" s="165"/>
      <c r="HK20" s="163"/>
      <c r="HL20" s="166"/>
      <c r="HM20" s="167"/>
      <c r="HN20" s="167"/>
      <c r="HO20" s="164"/>
      <c r="HP20" s="165"/>
      <c r="HQ20" s="163"/>
      <c r="HR20" s="166"/>
      <c r="HS20" s="167"/>
      <c r="HT20" s="167"/>
      <c r="HU20" s="164"/>
      <c r="HV20" s="165"/>
      <c r="HW20" s="163"/>
      <c r="HX20" s="166"/>
      <c r="HY20" s="167"/>
      <c r="HZ20" s="167"/>
      <c r="IA20" s="164"/>
      <c r="IB20" s="165"/>
      <c r="IC20" s="163"/>
      <c r="ID20" s="166"/>
      <c r="IE20" s="167"/>
      <c r="IF20" s="167"/>
      <c r="IG20" s="164"/>
      <c r="IH20" s="165"/>
      <c r="II20" s="163"/>
      <c r="IJ20" s="166"/>
      <c r="IK20" s="167"/>
      <c r="IL20" s="167"/>
      <c r="IM20" s="164"/>
      <c r="IN20" s="165"/>
      <c r="IO20" s="163"/>
      <c r="IP20" s="166"/>
      <c r="IQ20" s="167"/>
      <c r="IR20" s="167"/>
      <c r="IS20" s="164"/>
      <c r="IT20" s="165"/>
      <c r="IU20" s="163"/>
      <c r="IV20" s="166"/>
    </row>
    <row r="21" spans="1:256" s="195" customFormat="1" ht="12.75">
      <c r="A21" s="164"/>
      <c r="B21" s="165" t="s">
        <v>374</v>
      </c>
      <c r="C21" s="163" t="s">
        <v>315</v>
      </c>
      <c r="D21" s="166">
        <v>6</v>
      </c>
      <c r="E21" s="167"/>
      <c r="F21" s="167">
        <f t="shared" si="0"/>
        <v>0</v>
      </c>
      <c r="G21" s="164"/>
      <c r="H21" s="165"/>
      <c r="I21" s="163"/>
      <c r="J21" s="166"/>
      <c r="K21" s="167"/>
      <c r="L21" s="167"/>
      <c r="M21" s="164"/>
      <c r="N21" s="165"/>
      <c r="O21" s="163"/>
      <c r="P21" s="166"/>
      <c r="Q21" s="167"/>
      <c r="R21" s="167"/>
      <c r="S21" s="164"/>
      <c r="T21" s="165"/>
      <c r="U21" s="163"/>
      <c r="V21" s="166"/>
      <c r="W21" s="167"/>
      <c r="X21" s="167"/>
      <c r="Y21" s="164"/>
      <c r="Z21" s="165"/>
      <c r="AA21" s="163"/>
      <c r="AB21" s="166"/>
      <c r="AC21" s="167"/>
      <c r="AD21" s="167"/>
      <c r="AE21" s="164"/>
      <c r="AF21" s="165"/>
      <c r="AG21" s="163"/>
      <c r="AH21" s="166"/>
      <c r="AI21" s="167"/>
      <c r="AJ21" s="167"/>
      <c r="AK21" s="164"/>
      <c r="AL21" s="165"/>
      <c r="AM21" s="163"/>
      <c r="AN21" s="166"/>
      <c r="AO21" s="167"/>
      <c r="AP21" s="167"/>
      <c r="AQ21" s="164"/>
      <c r="AR21" s="165"/>
      <c r="AS21" s="163"/>
      <c r="AT21" s="166"/>
      <c r="AU21" s="167"/>
      <c r="AV21" s="167"/>
      <c r="AW21" s="164"/>
      <c r="AX21" s="165"/>
      <c r="AY21" s="163"/>
      <c r="AZ21" s="166"/>
      <c r="BA21" s="167"/>
      <c r="BB21" s="167"/>
      <c r="BC21" s="164"/>
      <c r="BD21" s="165"/>
      <c r="BE21" s="163"/>
      <c r="BF21" s="166"/>
      <c r="BG21" s="167"/>
      <c r="BH21" s="167"/>
      <c r="BI21" s="164"/>
      <c r="BJ21" s="165"/>
      <c r="BK21" s="163"/>
      <c r="BL21" s="166"/>
      <c r="BM21" s="167"/>
      <c r="BN21" s="167"/>
      <c r="BO21" s="164"/>
      <c r="BP21" s="165"/>
      <c r="BQ21" s="163"/>
      <c r="BR21" s="166"/>
      <c r="BS21" s="167"/>
      <c r="BT21" s="167"/>
      <c r="BU21" s="164"/>
      <c r="BV21" s="165"/>
      <c r="BW21" s="163"/>
      <c r="BX21" s="166"/>
      <c r="BY21" s="167"/>
      <c r="BZ21" s="167"/>
      <c r="CA21" s="164"/>
      <c r="CB21" s="165"/>
      <c r="CC21" s="163"/>
      <c r="CD21" s="166"/>
      <c r="CE21" s="167"/>
      <c r="CF21" s="167"/>
      <c r="CG21" s="164"/>
      <c r="CH21" s="165"/>
      <c r="CI21" s="163"/>
      <c r="CJ21" s="166"/>
      <c r="CK21" s="167"/>
      <c r="CL21" s="167"/>
      <c r="CM21" s="164"/>
      <c r="CN21" s="165"/>
      <c r="CO21" s="163"/>
      <c r="CP21" s="166"/>
      <c r="CQ21" s="167"/>
      <c r="CR21" s="167"/>
      <c r="CS21" s="164"/>
      <c r="CT21" s="165"/>
      <c r="CU21" s="163"/>
      <c r="CV21" s="166"/>
      <c r="CW21" s="167"/>
      <c r="CX21" s="167"/>
      <c r="CY21" s="164"/>
      <c r="CZ21" s="165"/>
      <c r="DA21" s="163"/>
      <c r="DB21" s="166"/>
      <c r="DC21" s="167"/>
      <c r="DD21" s="167"/>
      <c r="DE21" s="164"/>
      <c r="DF21" s="165"/>
      <c r="DG21" s="163"/>
      <c r="DH21" s="166"/>
      <c r="DI21" s="167"/>
      <c r="DJ21" s="167"/>
      <c r="DK21" s="164"/>
      <c r="DL21" s="165"/>
      <c r="DM21" s="163"/>
      <c r="DN21" s="166"/>
      <c r="DO21" s="167"/>
      <c r="DP21" s="167"/>
      <c r="DQ21" s="164"/>
      <c r="DR21" s="165"/>
      <c r="DS21" s="163"/>
      <c r="DT21" s="166"/>
      <c r="DU21" s="167"/>
      <c r="DV21" s="167"/>
      <c r="DW21" s="164"/>
      <c r="DX21" s="165"/>
      <c r="DY21" s="163"/>
      <c r="DZ21" s="166"/>
      <c r="EA21" s="167"/>
      <c r="EB21" s="167"/>
      <c r="EC21" s="164"/>
      <c r="ED21" s="165"/>
      <c r="EE21" s="163"/>
      <c r="EF21" s="166"/>
      <c r="EG21" s="167"/>
      <c r="EH21" s="167"/>
      <c r="EI21" s="164"/>
      <c r="EJ21" s="165"/>
      <c r="EK21" s="163"/>
      <c r="EL21" s="166"/>
      <c r="EM21" s="167"/>
      <c r="EN21" s="167"/>
      <c r="EO21" s="164"/>
      <c r="EP21" s="165"/>
      <c r="EQ21" s="163"/>
      <c r="ER21" s="166"/>
      <c r="ES21" s="167"/>
      <c r="ET21" s="167"/>
      <c r="EU21" s="164"/>
      <c r="EV21" s="165"/>
      <c r="EW21" s="163"/>
      <c r="EX21" s="166"/>
      <c r="EY21" s="167"/>
      <c r="EZ21" s="167"/>
      <c r="FA21" s="164"/>
      <c r="FB21" s="165"/>
      <c r="FC21" s="163"/>
      <c r="FD21" s="166"/>
      <c r="FE21" s="167"/>
      <c r="FF21" s="167"/>
      <c r="FG21" s="164"/>
      <c r="FH21" s="165"/>
      <c r="FI21" s="163"/>
      <c r="FJ21" s="166"/>
      <c r="FK21" s="167"/>
      <c r="FL21" s="167"/>
      <c r="FM21" s="164"/>
      <c r="FN21" s="165"/>
      <c r="FO21" s="163"/>
      <c r="FP21" s="166"/>
      <c r="FQ21" s="167"/>
      <c r="FR21" s="167"/>
      <c r="FS21" s="164"/>
      <c r="FT21" s="165"/>
      <c r="FU21" s="163"/>
      <c r="FV21" s="166"/>
      <c r="FW21" s="167"/>
      <c r="FX21" s="167"/>
      <c r="FY21" s="164"/>
      <c r="FZ21" s="165"/>
      <c r="GA21" s="163"/>
      <c r="GB21" s="166"/>
      <c r="GC21" s="167"/>
      <c r="GD21" s="167"/>
      <c r="GE21" s="164"/>
      <c r="GF21" s="165"/>
      <c r="GG21" s="163"/>
      <c r="GH21" s="166"/>
      <c r="GI21" s="167"/>
      <c r="GJ21" s="167"/>
      <c r="GK21" s="164"/>
      <c r="GL21" s="165"/>
      <c r="GM21" s="163"/>
      <c r="GN21" s="166"/>
      <c r="GO21" s="167"/>
      <c r="GP21" s="167"/>
      <c r="GQ21" s="164"/>
      <c r="GR21" s="165"/>
      <c r="GS21" s="163"/>
      <c r="GT21" s="166"/>
      <c r="GU21" s="167"/>
      <c r="GV21" s="167"/>
      <c r="GW21" s="164"/>
      <c r="GX21" s="165"/>
      <c r="GY21" s="163"/>
      <c r="GZ21" s="166"/>
      <c r="HA21" s="167"/>
      <c r="HB21" s="167"/>
      <c r="HC21" s="164"/>
      <c r="HD21" s="165"/>
      <c r="HE21" s="163"/>
      <c r="HF21" s="166"/>
      <c r="HG21" s="167"/>
      <c r="HH21" s="167"/>
      <c r="HI21" s="164"/>
      <c r="HJ21" s="165"/>
      <c r="HK21" s="163"/>
      <c r="HL21" s="166"/>
      <c r="HM21" s="167"/>
      <c r="HN21" s="167"/>
      <c r="HO21" s="164"/>
      <c r="HP21" s="165"/>
      <c r="HQ21" s="163"/>
      <c r="HR21" s="166"/>
      <c r="HS21" s="167"/>
      <c r="HT21" s="167"/>
      <c r="HU21" s="164"/>
      <c r="HV21" s="165"/>
      <c r="HW21" s="163"/>
      <c r="HX21" s="166"/>
      <c r="HY21" s="167"/>
      <c r="HZ21" s="167"/>
      <c r="IA21" s="164"/>
      <c r="IB21" s="165"/>
      <c r="IC21" s="163"/>
      <c r="ID21" s="166"/>
      <c r="IE21" s="167"/>
      <c r="IF21" s="167"/>
      <c r="IG21" s="164"/>
      <c r="IH21" s="165"/>
      <c r="II21" s="163"/>
      <c r="IJ21" s="166"/>
      <c r="IK21" s="167"/>
      <c r="IL21" s="167"/>
      <c r="IM21" s="164"/>
      <c r="IN21" s="165"/>
      <c r="IO21" s="163"/>
      <c r="IP21" s="166"/>
      <c r="IQ21" s="167"/>
      <c r="IR21" s="167"/>
      <c r="IS21" s="164"/>
      <c r="IT21" s="165"/>
      <c r="IU21" s="163"/>
      <c r="IV21" s="166"/>
    </row>
    <row r="22" spans="1:256" s="195" customFormat="1" ht="12.75">
      <c r="A22" s="164"/>
      <c r="B22" s="165" t="s">
        <v>375</v>
      </c>
      <c r="C22" s="163" t="s">
        <v>315</v>
      </c>
      <c r="D22" s="166">
        <v>3</v>
      </c>
      <c r="E22" s="167"/>
      <c r="F22" s="167">
        <f t="shared" si="0"/>
        <v>0</v>
      </c>
      <c r="G22" s="164"/>
      <c r="H22" s="165"/>
      <c r="I22" s="163"/>
      <c r="J22" s="166"/>
      <c r="K22" s="167"/>
      <c r="L22" s="167"/>
      <c r="M22" s="164"/>
      <c r="N22" s="165"/>
      <c r="O22" s="163"/>
      <c r="P22" s="166"/>
      <c r="Q22" s="167"/>
      <c r="R22" s="167"/>
      <c r="S22" s="164"/>
      <c r="T22" s="165"/>
      <c r="U22" s="163"/>
      <c r="V22" s="166"/>
      <c r="W22" s="167"/>
      <c r="X22" s="167"/>
      <c r="Y22" s="164"/>
      <c r="Z22" s="165"/>
      <c r="AA22" s="163"/>
      <c r="AB22" s="166"/>
      <c r="AC22" s="167"/>
      <c r="AD22" s="167"/>
      <c r="AE22" s="164"/>
      <c r="AF22" s="165"/>
      <c r="AG22" s="163"/>
      <c r="AH22" s="166"/>
      <c r="AI22" s="167"/>
      <c r="AJ22" s="167"/>
      <c r="AK22" s="164"/>
      <c r="AL22" s="165"/>
      <c r="AM22" s="163"/>
      <c r="AN22" s="166"/>
      <c r="AO22" s="167"/>
      <c r="AP22" s="167"/>
      <c r="AQ22" s="164"/>
      <c r="AR22" s="165"/>
      <c r="AS22" s="163"/>
      <c r="AT22" s="166"/>
      <c r="AU22" s="167"/>
      <c r="AV22" s="167"/>
      <c r="AW22" s="164"/>
      <c r="AX22" s="165"/>
      <c r="AY22" s="163"/>
      <c r="AZ22" s="166"/>
      <c r="BA22" s="167"/>
      <c r="BB22" s="167"/>
      <c r="BC22" s="164"/>
      <c r="BD22" s="165"/>
      <c r="BE22" s="163"/>
      <c r="BF22" s="166"/>
      <c r="BG22" s="167"/>
      <c r="BH22" s="167"/>
      <c r="BI22" s="164"/>
      <c r="BJ22" s="165"/>
      <c r="BK22" s="163"/>
      <c r="BL22" s="166"/>
      <c r="BM22" s="167"/>
      <c r="BN22" s="167"/>
      <c r="BO22" s="164"/>
      <c r="BP22" s="165"/>
      <c r="BQ22" s="163"/>
      <c r="BR22" s="166"/>
      <c r="BS22" s="167"/>
      <c r="BT22" s="167"/>
      <c r="BU22" s="164"/>
      <c r="BV22" s="165"/>
      <c r="BW22" s="163"/>
      <c r="BX22" s="166"/>
      <c r="BY22" s="167"/>
      <c r="BZ22" s="167"/>
      <c r="CA22" s="164"/>
      <c r="CB22" s="165"/>
      <c r="CC22" s="163"/>
      <c r="CD22" s="166"/>
      <c r="CE22" s="167"/>
      <c r="CF22" s="167"/>
      <c r="CG22" s="164"/>
      <c r="CH22" s="165"/>
      <c r="CI22" s="163"/>
      <c r="CJ22" s="166"/>
      <c r="CK22" s="167"/>
      <c r="CL22" s="167"/>
      <c r="CM22" s="164"/>
      <c r="CN22" s="165"/>
      <c r="CO22" s="163"/>
      <c r="CP22" s="166"/>
      <c r="CQ22" s="167"/>
      <c r="CR22" s="167"/>
      <c r="CS22" s="164"/>
      <c r="CT22" s="165"/>
      <c r="CU22" s="163"/>
      <c r="CV22" s="166"/>
      <c r="CW22" s="167"/>
      <c r="CX22" s="167"/>
      <c r="CY22" s="164"/>
      <c r="CZ22" s="165"/>
      <c r="DA22" s="163"/>
      <c r="DB22" s="166"/>
      <c r="DC22" s="167"/>
      <c r="DD22" s="167"/>
      <c r="DE22" s="164"/>
      <c r="DF22" s="165"/>
      <c r="DG22" s="163"/>
      <c r="DH22" s="166"/>
      <c r="DI22" s="167"/>
      <c r="DJ22" s="167"/>
      <c r="DK22" s="164"/>
      <c r="DL22" s="165"/>
      <c r="DM22" s="163"/>
      <c r="DN22" s="166"/>
      <c r="DO22" s="167"/>
      <c r="DP22" s="167"/>
      <c r="DQ22" s="164"/>
      <c r="DR22" s="165"/>
      <c r="DS22" s="163"/>
      <c r="DT22" s="166"/>
      <c r="DU22" s="167"/>
      <c r="DV22" s="167"/>
      <c r="DW22" s="164"/>
      <c r="DX22" s="165"/>
      <c r="DY22" s="163"/>
      <c r="DZ22" s="166"/>
      <c r="EA22" s="167"/>
      <c r="EB22" s="167"/>
      <c r="EC22" s="164"/>
      <c r="ED22" s="165"/>
      <c r="EE22" s="163"/>
      <c r="EF22" s="166"/>
      <c r="EG22" s="167"/>
      <c r="EH22" s="167"/>
      <c r="EI22" s="164"/>
      <c r="EJ22" s="165"/>
      <c r="EK22" s="163"/>
      <c r="EL22" s="166"/>
      <c r="EM22" s="167"/>
      <c r="EN22" s="167"/>
      <c r="EO22" s="164"/>
      <c r="EP22" s="165"/>
      <c r="EQ22" s="163"/>
      <c r="ER22" s="166"/>
      <c r="ES22" s="167"/>
      <c r="ET22" s="167"/>
      <c r="EU22" s="164"/>
      <c r="EV22" s="165"/>
      <c r="EW22" s="163"/>
      <c r="EX22" s="166"/>
      <c r="EY22" s="167"/>
      <c r="EZ22" s="167"/>
      <c r="FA22" s="164"/>
      <c r="FB22" s="165"/>
      <c r="FC22" s="163"/>
      <c r="FD22" s="166"/>
      <c r="FE22" s="167"/>
      <c r="FF22" s="167"/>
      <c r="FG22" s="164"/>
      <c r="FH22" s="165"/>
      <c r="FI22" s="163"/>
      <c r="FJ22" s="166"/>
      <c r="FK22" s="167"/>
      <c r="FL22" s="167"/>
      <c r="FM22" s="164"/>
      <c r="FN22" s="165"/>
      <c r="FO22" s="163"/>
      <c r="FP22" s="166"/>
      <c r="FQ22" s="167"/>
      <c r="FR22" s="167"/>
      <c r="FS22" s="164"/>
      <c r="FT22" s="165"/>
      <c r="FU22" s="163"/>
      <c r="FV22" s="166"/>
      <c r="FW22" s="167"/>
      <c r="FX22" s="167"/>
      <c r="FY22" s="164"/>
      <c r="FZ22" s="165"/>
      <c r="GA22" s="163"/>
      <c r="GB22" s="166"/>
      <c r="GC22" s="167"/>
      <c r="GD22" s="167"/>
      <c r="GE22" s="164"/>
      <c r="GF22" s="165"/>
      <c r="GG22" s="163"/>
      <c r="GH22" s="166"/>
      <c r="GI22" s="167"/>
      <c r="GJ22" s="167"/>
      <c r="GK22" s="164"/>
      <c r="GL22" s="165"/>
      <c r="GM22" s="163"/>
      <c r="GN22" s="166"/>
      <c r="GO22" s="167"/>
      <c r="GP22" s="167"/>
      <c r="GQ22" s="164"/>
      <c r="GR22" s="165"/>
      <c r="GS22" s="163"/>
      <c r="GT22" s="166"/>
      <c r="GU22" s="167"/>
      <c r="GV22" s="167"/>
      <c r="GW22" s="164"/>
      <c r="GX22" s="165"/>
      <c r="GY22" s="163"/>
      <c r="GZ22" s="166"/>
      <c r="HA22" s="167"/>
      <c r="HB22" s="167"/>
      <c r="HC22" s="164"/>
      <c r="HD22" s="165"/>
      <c r="HE22" s="163"/>
      <c r="HF22" s="166"/>
      <c r="HG22" s="167"/>
      <c r="HH22" s="167"/>
      <c r="HI22" s="164"/>
      <c r="HJ22" s="165"/>
      <c r="HK22" s="163"/>
      <c r="HL22" s="166"/>
      <c r="HM22" s="167"/>
      <c r="HN22" s="167"/>
      <c r="HO22" s="164"/>
      <c r="HP22" s="165"/>
      <c r="HQ22" s="163"/>
      <c r="HR22" s="166"/>
      <c r="HS22" s="167"/>
      <c r="HT22" s="167"/>
      <c r="HU22" s="164"/>
      <c r="HV22" s="165"/>
      <c r="HW22" s="163"/>
      <c r="HX22" s="166"/>
      <c r="HY22" s="167"/>
      <c r="HZ22" s="167"/>
      <c r="IA22" s="164"/>
      <c r="IB22" s="165"/>
      <c r="IC22" s="163"/>
      <c r="ID22" s="166"/>
      <c r="IE22" s="167"/>
      <c r="IF22" s="167"/>
      <c r="IG22" s="164"/>
      <c r="IH22" s="165"/>
      <c r="II22" s="163"/>
      <c r="IJ22" s="166"/>
      <c r="IK22" s="167"/>
      <c r="IL22" s="167"/>
      <c r="IM22" s="164"/>
      <c r="IN22" s="165"/>
      <c r="IO22" s="163"/>
      <c r="IP22" s="166"/>
      <c r="IQ22" s="167"/>
      <c r="IR22" s="167"/>
      <c r="IS22" s="164"/>
      <c r="IT22" s="165"/>
      <c r="IU22" s="163"/>
      <c r="IV22" s="166"/>
    </row>
    <row r="23" spans="1:256" s="195" customFormat="1" ht="12.75">
      <c r="A23" s="164"/>
      <c r="B23" s="260" t="s">
        <v>538</v>
      </c>
      <c r="C23" s="163" t="s">
        <v>315</v>
      </c>
      <c r="D23" s="166">
        <v>1</v>
      </c>
      <c r="E23" s="167"/>
      <c r="F23" s="167">
        <f t="shared" si="0"/>
        <v>0</v>
      </c>
      <c r="G23" s="164"/>
      <c r="H23" s="165"/>
      <c r="I23" s="163"/>
      <c r="J23" s="166"/>
      <c r="K23" s="167"/>
      <c r="L23" s="167"/>
      <c r="M23" s="164"/>
      <c r="N23" s="165"/>
      <c r="O23" s="163"/>
      <c r="P23" s="166"/>
      <c r="Q23" s="167"/>
      <c r="R23" s="167"/>
      <c r="S23" s="164"/>
      <c r="T23" s="165"/>
      <c r="U23" s="163"/>
      <c r="V23" s="166"/>
      <c r="W23" s="167"/>
      <c r="X23" s="167"/>
      <c r="Y23" s="164"/>
      <c r="Z23" s="165"/>
      <c r="AA23" s="163"/>
      <c r="AB23" s="166"/>
      <c r="AC23" s="167"/>
      <c r="AD23" s="167"/>
      <c r="AE23" s="164"/>
      <c r="AF23" s="165"/>
      <c r="AG23" s="163"/>
      <c r="AH23" s="166"/>
      <c r="AI23" s="167"/>
      <c r="AJ23" s="167"/>
      <c r="AK23" s="164"/>
      <c r="AL23" s="165"/>
      <c r="AM23" s="163"/>
      <c r="AN23" s="166"/>
      <c r="AO23" s="167"/>
      <c r="AP23" s="167"/>
      <c r="AQ23" s="164"/>
      <c r="AR23" s="165"/>
      <c r="AS23" s="163"/>
      <c r="AT23" s="166"/>
      <c r="AU23" s="167"/>
      <c r="AV23" s="167"/>
      <c r="AW23" s="164"/>
      <c r="AX23" s="165"/>
      <c r="AY23" s="163"/>
      <c r="AZ23" s="166"/>
      <c r="BA23" s="167"/>
      <c r="BB23" s="167"/>
      <c r="BC23" s="164"/>
      <c r="BD23" s="165"/>
      <c r="BE23" s="163"/>
      <c r="BF23" s="166"/>
      <c r="BG23" s="167"/>
      <c r="BH23" s="167"/>
      <c r="BI23" s="164"/>
      <c r="BJ23" s="165"/>
      <c r="BK23" s="163"/>
      <c r="BL23" s="166"/>
      <c r="BM23" s="167"/>
      <c r="BN23" s="167"/>
      <c r="BO23" s="164"/>
      <c r="BP23" s="165"/>
      <c r="BQ23" s="163"/>
      <c r="BR23" s="166"/>
      <c r="BS23" s="167"/>
      <c r="BT23" s="167"/>
      <c r="BU23" s="164"/>
      <c r="BV23" s="165"/>
      <c r="BW23" s="163"/>
      <c r="BX23" s="166"/>
      <c r="BY23" s="167"/>
      <c r="BZ23" s="167"/>
      <c r="CA23" s="164"/>
      <c r="CB23" s="165"/>
      <c r="CC23" s="163"/>
      <c r="CD23" s="166"/>
      <c r="CE23" s="167"/>
      <c r="CF23" s="167"/>
      <c r="CG23" s="164"/>
      <c r="CH23" s="165"/>
      <c r="CI23" s="163"/>
      <c r="CJ23" s="166"/>
      <c r="CK23" s="167"/>
      <c r="CL23" s="167"/>
      <c r="CM23" s="164"/>
      <c r="CN23" s="165"/>
      <c r="CO23" s="163"/>
      <c r="CP23" s="166"/>
      <c r="CQ23" s="167"/>
      <c r="CR23" s="167"/>
      <c r="CS23" s="164"/>
      <c r="CT23" s="165"/>
      <c r="CU23" s="163"/>
      <c r="CV23" s="166"/>
      <c r="CW23" s="167"/>
      <c r="CX23" s="167"/>
      <c r="CY23" s="164"/>
      <c r="CZ23" s="165"/>
      <c r="DA23" s="163"/>
      <c r="DB23" s="166"/>
      <c r="DC23" s="167"/>
      <c r="DD23" s="167"/>
      <c r="DE23" s="164"/>
      <c r="DF23" s="165"/>
      <c r="DG23" s="163"/>
      <c r="DH23" s="166"/>
      <c r="DI23" s="167"/>
      <c r="DJ23" s="167"/>
      <c r="DK23" s="164"/>
      <c r="DL23" s="165"/>
      <c r="DM23" s="163"/>
      <c r="DN23" s="166"/>
      <c r="DO23" s="167"/>
      <c r="DP23" s="167"/>
      <c r="DQ23" s="164"/>
      <c r="DR23" s="165"/>
      <c r="DS23" s="163"/>
      <c r="DT23" s="166"/>
      <c r="DU23" s="167"/>
      <c r="DV23" s="167"/>
      <c r="DW23" s="164"/>
      <c r="DX23" s="165"/>
      <c r="DY23" s="163"/>
      <c r="DZ23" s="166"/>
      <c r="EA23" s="167"/>
      <c r="EB23" s="167"/>
      <c r="EC23" s="164"/>
      <c r="ED23" s="165"/>
      <c r="EE23" s="163"/>
      <c r="EF23" s="166"/>
      <c r="EG23" s="167"/>
      <c r="EH23" s="167"/>
      <c r="EI23" s="164"/>
      <c r="EJ23" s="165"/>
      <c r="EK23" s="163"/>
      <c r="EL23" s="166"/>
      <c r="EM23" s="167"/>
      <c r="EN23" s="167"/>
      <c r="EO23" s="164"/>
      <c r="EP23" s="165"/>
      <c r="EQ23" s="163"/>
      <c r="ER23" s="166"/>
      <c r="ES23" s="167"/>
      <c r="ET23" s="167"/>
      <c r="EU23" s="164"/>
      <c r="EV23" s="165"/>
      <c r="EW23" s="163"/>
      <c r="EX23" s="166"/>
      <c r="EY23" s="167"/>
      <c r="EZ23" s="167"/>
      <c r="FA23" s="164"/>
      <c r="FB23" s="165"/>
      <c r="FC23" s="163"/>
      <c r="FD23" s="166"/>
      <c r="FE23" s="167"/>
      <c r="FF23" s="167"/>
      <c r="FG23" s="164"/>
      <c r="FH23" s="165"/>
      <c r="FI23" s="163"/>
      <c r="FJ23" s="166"/>
      <c r="FK23" s="167"/>
      <c r="FL23" s="167"/>
      <c r="FM23" s="164"/>
      <c r="FN23" s="165"/>
      <c r="FO23" s="163"/>
      <c r="FP23" s="166"/>
      <c r="FQ23" s="167"/>
      <c r="FR23" s="167"/>
      <c r="FS23" s="164"/>
      <c r="FT23" s="165"/>
      <c r="FU23" s="163"/>
      <c r="FV23" s="166"/>
      <c r="FW23" s="167"/>
      <c r="FX23" s="167"/>
      <c r="FY23" s="164"/>
      <c r="FZ23" s="165"/>
      <c r="GA23" s="163"/>
      <c r="GB23" s="166"/>
      <c r="GC23" s="167"/>
      <c r="GD23" s="167"/>
      <c r="GE23" s="164"/>
      <c r="GF23" s="165"/>
      <c r="GG23" s="163"/>
      <c r="GH23" s="166"/>
      <c r="GI23" s="167"/>
      <c r="GJ23" s="167"/>
      <c r="GK23" s="164"/>
      <c r="GL23" s="165"/>
      <c r="GM23" s="163"/>
      <c r="GN23" s="166"/>
      <c r="GO23" s="167"/>
      <c r="GP23" s="167"/>
      <c r="GQ23" s="164"/>
      <c r="GR23" s="165"/>
      <c r="GS23" s="163"/>
      <c r="GT23" s="166"/>
      <c r="GU23" s="167"/>
      <c r="GV23" s="167"/>
      <c r="GW23" s="164"/>
      <c r="GX23" s="165"/>
      <c r="GY23" s="163"/>
      <c r="GZ23" s="166"/>
      <c r="HA23" s="167"/>
      <c r="HB23" s="167"/>
      <c r="HC23" s="164"/>
      <c r="HD23" s="165"/>
      <c r="HE23" s="163"/>
      <c r="HF23" s="166"/>
      <c r="HG23" s="167"/>
      <c r="HH23" s="167"/>
      <c r="HI23" s="164"/>
      <c r="HJ23" s="165"/>
      <c r="HK23" s="163"/>
      <c r="HL23" s="166"/>
      <c r="HM23" s="167"/>
      <c r="HN23" s="167"/>
      <c r="HO23" s="164"/>
      <c r="HP23" s="165"/>
      <c r="HQ23" s="163"/>
      <c r="HR23" s="166"/>
      <c r="HS23" s="167"/>
      <c r="HT23" s="167"/>
      <c r="HU23" s="164"/>
      <c r="HV23" s="165"/>
      <c r="HW23" s="163"/>
      <c r="HX23" s="166"/>
      <c r="HY23" s="167"/>
      <c r="HZ23" s="167"/>
      <c r="IA23" s="164"/>
      <c r="IB23" s="165"/>
      <c r="IC23" s="163"/>
      <c r="ID23" s="166"/>
      <c r="IE23" s="167"/>
      <c r="IF23" s="167"/>
      <c r="IG23" s="164"/>
      <c r="IH23" s="165"/>
      <c r="II23" s="163"/>
      <c r="IJ23" s="166"/>
      <c r="IK23" s="167"/>
      <c r="IL23" s="167"/>
      <c r="IM23" s="164"/>
      <c r="IN23" s="165"/>
      <c r="IO23" s="163"/>
      <c r="IP23" s="166"/>
      <c r="IQ23" s="167"/>
      <c r="IR23" s="167"/>
      <c r="IS23" s="164"/>
      <c r="IT23" s="165"/>
      <c r="IU23" s="163"/>
      <c r="IV23" s="166"/>
    </row>
    <row r="24" spans="1:256" s="195" customFormat="1" ht="12.75">
      <c r="A24" s="164"/>
      <c r="B24" s="260" t="s">
        <v>537</v>
      </c>
      <c r="C24" s="163" t="s">
        <v>315</v>
      </c>
      <c r="D24" s="166">
        <v>1</v>
      </c>
      <c r="E24" s="167"/>
      <c r="F24" s="167">
        <f t="shared" si="0"/>
        <v>0</v>
      </c>
      <c r="G24" s="164"/>
      <c r="H24" s="165"/>
      <c r="I24" s="163"/>
      <c r="J24" s="166"/>
      <c r="K24" s="167"/>
      <c r="L24" s="167"/>
      <c r="M24" s="164"/>
      <c r="N24" s="165"/>
      <c r="O24" s="163"/>
      <c r="P24" s="166"/>
      <c r="Q24" s="167"/>
      <c r="R24" s="167"/>
      <c r="S24" s="164"/>
      <c r="T24" s="165"/>
      <c r="U24" s="163"/>
      <c r="V24" s="166"/>
      <c r="W24" s="167"/>
      <c r="X24" s="167"/>
      <c r="Y24" s="164"/>
      <c r="Z24" s="165"/>
      <c r="AA24" s="163"/>
      <c r="AB24" s="166"/>
      <c r="AC24" s="167"/>
      <c r="AD24" s="167"/>
      <c r="AE24" s="164"/>
      <c r="AF24" s="165"/>
      <c r="AG24" s="163"/>
      <c r="AH24" s="166"/>
      <c r="AI24" s="167"/>
      <c r="AJ24" s="167"/>
      <c r="AK24" s="164"/>
      <c r="AL24" s="165"/>
      <c r="AM24" s="163"/>
      <c r="AN24" s="166"/>
      <c r="AO24" s="167"/>
      <c r="AP24" s="167"/>
      <c r="AQ24" s="164"/>
      <c r="AR24" s="165"/>
      <c r="AS24" s="163"/>
      <c r="AT24" s="166"/>
      <c r="AU24" s="167"/>
      <c r="AV24" s="167"/>
      <c r="AW24" s="164"/>
      <c r="AX24" s="165"/>
      <c r="AY24" s="163"/>
      <c r="AZ24" s="166"/>
      <c r="BA24" s="167"/>
      <c r="BB24" s="167"/>
      <c r="BC24" s="164"/>
      <c r="BD24" s="165"/>
      <c r="BE24" s="163"/>
      <c r="BF24" s="166"/>
      <c r="BG24" s="167"/>
      <c r="BH24" s="167"/>
      <c r="BI24" s="164"/>
      <c r="BJ24" s="165"/>
      <c r="BK24" s="163"/>
      <c r="BL24" s="166"/>
      <c r="BM24" s="167"/>
      <c r="BN24" s="167"/>
      <c r="BO24" s="164"/>
      <c r="BP24" s="165"/>
      <c r="BQ24" s="163"/>
      <c r="BR24" s="166"/>
      <c r="BS24" s="167"/>
      <c r="BT24" s="167"/>
      <c r="BU24" s="164"/>
      <c r="BV24" s="165"/>
      <c r="BW24" s="163"/>
      <c r="BX24" s="166"/>
      <c r="BY24" s="167"/>
      <c r="BZ24" s="167"/>
      <c r="CA24" s="164"/>
      <c r="CB24" s="165"/>
      <c r="CC24" s="163"/>
      <c r="CD24" s="166"/>
      <c r="CE24" s="167"/>
      <c r="CF24" s="167"/>
      <c r="CG24" s="164"/>
      <c r="CH24" s="165"/>
      <c r="CI24" s="163"/>
      <c r="CJ24" s="166"/>
      <c r="CK24" s="167"/>
      <c r="CL24" s="167"/>
      <c r="CM24" s="164"/>
      <c r="CN24" s="165"/>
      <c r="CO24" s="163"/>
      <c r="CP24" s="166"/>
      <c r="CQ24" s="167"/>
      <c r="CR24" s="167"/>
      <c r="CS24" s="164"/>
      <c r="CT24" s="165"/>
      <c r="CU24" s="163"/>
      <c r="CV24" s="166"/>
      <c r="CW24" s="167"/>
      <c r="CX24" s="167"/>
      <c r="CY24" s="164"/>
      <c r="CZ24" s="165"/>
      <c r="DA24" s="163"/>
      <c r="DB24" s="166"/>
      <c r="DC24" s="167"/>
      <c r="DD24" s="167"/>
      <c r="DE24" s="164"/>
      <c r="DF24" s="165"/>
      <c r="DG24" s="163"/>
      <c r="DH24" s="166"/>
      <c r="DI24" s="167"/>
      <c r="DJ24" s="167"/>
      <c r="DK24" s="164"/>
      <c r="DL24" s="165"/>
      <c r="DM24" s="163"/>
      <c r="DN24" s="166"/>
      <c r="DO24" s="167"/>
      <c r="DP24" s="167"/>
      <c r="DQ24" s="164"/>
      <c r="DR24" s="165"/>
      <c r="DS24" s="163"/>
      <c r="DT24" s="166"/>
      <c r="DU24" s="167"/>
      <c r="DV24" s="167"/>
      <c r="DW24" s="164"/>
      <c r="DX24" s="165"/>
      <c r="DY24" s="163"/>
      <c r="DZ24" s="166"/>
      <c r="EA24" s="167"/>
      <c r="EB24" s="167"/>
      <c r="EC24" s="164"/>
      <c r="ED24" s="165"/>
      <c r="EE24" s="163"/>
      <c r="EF24" s="166"/>
      <c r="EG24" s="167"/>
      <c r="EH24" s="167"/>
      <c r="EI24" s="164"/>
      <c r="EJ24" s="165"/>
      <c r="EK24" s="163"/>
      <c r="EL24" s="166"/>
      <c r="EM24" s="167"/>
      <c r="EN24" s="167"/>
      <c r="EO24" s="164"/>
      <c r="EP24" s="165"/>
      <c r="EQ24" s="163"/>
      <c r="ER24" s="166"/>
      <c r="ES24" s="167"/>
      <c r="ET24" s="167"/>
      <c r="EU24" s="164"/>
      <c r="EV24" s="165"/>
      <c r="EW24" s="163"/>
      <c r="EX24" s="166"/>
      <c r="EY24" s="167"/>
      <c r="EZ24" s="167"/>
      <c r="FA24" s="164"/>
      <c r="FB24" s="165"/>
      <c r="FC24" s="163"/>
      <c r="FD24" s="166"/>
      <c r="FE24" s="167"/>
      <c r="FF24" s="167"/>
      <c r="FG24" s="164"/>
      <c r="FH24" s="165"/>
      <c r="FI24" s="163"/>
      <c r="FJ24" s="166"/>
      <c r="FK24" s="167"/>
      <c r="FL24" s="167"/>
      <c r="FM24" s="164"/>
      <c r="FN24" s="165"/>
      <c r="FO24" s="163"/>
      <c r="FP24" s="166"/>
      <c r="FQ24" s="167"/>
      <c r="FR24" s="167"/>
      <c r="FS24" s="164"/>
      <c r="FT24" s="165"/>
      <c r="FU24" s="163"/>
      <c r="FV24" s="166"/>
      <c r="FW24" s="167"/>
      <c r="FX24" s="167"/>
      <c r="FY24" s="164"/>
      <c r="FZ24" s="165"/>
      <c r="GA24" s="163"/>
      <c r="GB24" s="166"/>
      <c r="GC24" s="167"/>
      <c r="GD24" s="167"/>
      <c r="GE24" s="164"/>
      <c r="GF24" s="165"/>
      <c r="GG24" s="163"/>
      <c r="GH24" s="166"/>
      <c r="GI24" s="167"/>
      <c r="GJ24" s="167"/>
      <c r="GK24" s="164"/>
      <c r="GL24" s="165"/>
      <c r="GM24" s="163"/>
      <c r="GN24" s="166"/>
      <c r="GO24" s="167"/>
      <c r="GP24" s="167"/>
      <c r="GQ24" s="164"/>
      <c r="GR24" s="165"/>
      <c r="GS24" s="163"/>
      <c r="GT24" s="166"/>
      <c r="GU24" s="167"/>
      <c r="GV24" s="167"/>
      <c r="GW24" s="164"/>
      <c r="GX24" s="165"/>
      <c r="GY24" s="163"/>
      <c r="GZ24" s="166"/>
      <c r="HA24" s="167"/>
      <c r="HB24" s="167"/>
      <c r="HC24" s="164"/>
      <c r="HD24" s="165"/>
      <c r="HE24" s="163"/>
      <c r="HF24" s="166"/>
      <c r="HG24" s="167"/>
      <c r="HH24" s="167"/>
      <c r="HI24" s="164"/>
      <c r="HJ24" s="165"/>
      <c r="HK24" s="163"/>
      <c r="HL24" s="166"/>
      <c r="HM24" s="167"/>
      <c r="HN24" s="167"/>
      <c r="HO24" s="164"/>
      <c r="HP24" s="165"/>
      <c r="HQ24" s="163"/>
      <c r="HR24" s="166"/>
      <c r="HS24" s="167"/>
      <c r="HT24" s="167"/>
      <c r="HU24" s="164"/>
      <c r="HV24" s="165"/>
      <c r="HW24" s="163"/>
      <c r="HX24" s="166"/>
      <c r="HY24" s="167"/>
      <c r="HZ24" s="167"/>
      <c r="IA24" s="164"/>
      <c r="IB24" s="165"/>
      <c r="IC24" s="163"/>
      <c r="ID24" s="166"/>
      <c r="IE24" s="167"/>
      <c r="IF24" s="167"/>
      <c r="IG24" s="164"/>
      <c r="IH24" s="165"/>
      <c r="II24" s="163"/>
      <c r="IJ24" s="166"/>
      <c r="IK24" s="167"/>
      <c r="IL24" s="167"/>
      <c r="IM24" s="164"/>
      <c r="IN24" s="165"/>
      <c r="IO24" s="163"/>
      <c r="IP24" s="166"/>
      <c r="IQ24" s="167"/>
      <c r="IR24" s="167"/>
      <c r="IS24" s="164"/>
      <c r="IT24" s="165"/>
      <c r="IU24" s="163"/>
      <c r="IV24" s="166"/>
    </row>
    <row r="25" spans="1:256" s="195" customFormat="1" ht="12.75">
      <c r="A25" s="164"/>
      <c r="B25" s="165" t="s">
        <v>376</v>
      </c>
      <c r="C25" s="163" t="s">
        <v>315</v>
      </c>
      <c r="D25" s="166">
        <v>1</v>
      </c>
      <c r="E25" s="167"/>
      <c r="F25" s="167">
        <f t="shared" si="0"/>
        <v>0</v>
      </c>
      <c r="G25" s="164"/>
      <c r="H25" s="165"/>
      <c r="I25" s="163"/>
      <c r="J25" s="166"/>
      <c r="K25" s="167"/>
      <c r="L25" s="167"/>
      <c r="M25" s="164"/>
      <c r="N25" s="165"/>
      <c r="O25" s="163"/>
      <c r="P25" s="166"/>
      <c r="Q25" s="167"/>
      <c r="R25" s="167"/>
      <c r="S25" s="164"/>
      <c r="T25" s="165"/>
      <c r="U25" s="163"/>
      <c r="V25" s="166"/>
      <c r="W25" s="167"/>
      <c r="X25" s="167"/>
      <c r="Y25" s="164"/>
      <c r="Z25" s="165"/>
      <c r="AA25" s="163"/>
      <c r="AB25" s="166"/>
      <c r="AC25" s="167"/>
      <c r="AD25" s="167"/>
      <c r="AE25" s="164"/>
      <c r="AF25" s="165"/>
      <c r="AG25" s="163"/>
      <c r="AH25" s="166"/>
      <c r="AI25" s="167"/>
      <c r="AJ25" s="167"/>
      <c r="AK25" s="164"/>
      <c r="AL25" s="165"/>
      <c r="AM25" s="163"/>
      <c r="AN25" s="166"/>
      <c r="AO25" s="167"/>
      <c r="AP25" s="167"/>
      <c r="AQ25" s="164"/>
      <c r="AR25" s="165"/>
      <c r="AS25" s="163"/>
      <c r="AT25" s="166"/>
      <c r="AU25" s="167"/>
      <c r="AV25" s="167"/>
      <c r="AW25" s="164"/>
      <c r="AX25" s="165"/>
      <c r="AY25" s="163"/>
      <c r="AZ25" s="166"/>
      <c r="BA25" s="167"/>
      <c r="BB25" s="167"/>
      <c r="BC25" s="164"/>
      <c r="BD25" s="165"/>
      <c r="BE25" s="163"/>
      <c r="BF25" s="166"/>
      <c r="BG25" s="167"/>
      <c r="BH25" s="167"/>
      <c r="BI25" s="164"/>
      <c r="BJ25" s="165"/>
      <c r="BK25" s="163"/>
      <c r="BL25" s="166"/>
      <c r="BM25" s="167"/>
      <c r="BN25" s="167"/>
      <c r="BO25" s="164"/>
      <c r="BP25" s="165"/>
      <c r="BQ25" s="163"/>
      <c r="BR25" s="166"/>
      <c r="BS25" s="167"/>
      <c r="BT25" s="167"/>
      <c r="BU25" s="164"/>
      <c r="BV25" s="165"/>
      <c r="BW25" s="163"/>
      <c r="BX25" s="166"/>
      <c r="BY25" s="167"/>
      <c r="BZ25" s="167"/>
      <c r="CA25" s="164"/>
      <c r="CB25" s="165"/>
      <c r="CC25" s="163"/>
      <c r="CD25" s="166"/>
      <c r="CE25" s="167"/>
      <c r="CF25" s="167"/>
      <c r="CG25" s="164"/>
      <c r="CH25" s="165"/>
      <c r="CI25" s="163"/>
      <c r="CJ25" s="166"/>
      <c r="CK25" s="167"/>
      <c r="CL25" s="167"/>
      <c r="CM25" s="164"/>
      <c r="CN25" s="165"/>
      <c r="CO25" s="163"/>
      <c r="CP25" s="166"/>
      <c r="CQ25" s="167"/>
      <c r="CR25" s="167"/>
      <c r="CS25" s="164"/>
      <c r="CT25" s="165"/>
      <c r="CU25" s="163"/>
      <c r="CV25" s="166"/>
      <c r="CW25" s="167"/>
      <c r="CX25" s="167"/>
      <c r="CY25" s="164"/>
      <c r="CZ25" s="165"/>
      <c r="DA25" s="163"/>
      <c r="DB25" s="166"/>
      <c r="DC25" s="167"/>
      <c r="DD25" s="167"/>
      <c r="DE25" s="164"/>
      <c r="DF25" s="165"/>
      <c r="DG25" s="163"/>
      <c r="DH25" s="166"/>
      <c r="DI25" s="167"/>
      <c r="DJ25" s="167"/>
      <c r="DK25" s="164"/>
      <c r="DL25" s="165"/>
      <c r="DM25" s="163"/>
      <c r="DN25" s="166"/>
      <c r="DO25" s="167"/>
      <c r="DP25" s="167"/>
      <c r="DQ25" s="164"/>
      <c r="DR25" s="165"/>
      <c r="DS25" s="163"/>
      <c r="DT25" s="166"/>
      <c r="DU25" s="167"/>
      <c r="DV25" s="167"/>
      <c r="DW25" s="164"/>
      <c r="DX25" s="165"/>
      <c r="DY25" s="163"/>
      <c r="DZ25" s="166"/>
      <c r="EA25" s="167"/>
      <c r="EB25" s="167"/>
      <c r="EC25" s="164"/>
      <c r="ED25" s="165"/>
      <c r="EE25" s="163"/>
      <c r="EF25" s="166"/>
      <c r="EG25" s="167"/>
      <c r="EH25" s="167"/>
      <c r="EI25" s="164"/>
      <c r="EJ25" s="165"/>
      <c r="EK25" s="163"/>
      <c r="EL25" s="166"/>
      <c r="EM25" s="167"/>
      <c r="EN25" s="167"/>
      <c r="EO25" s="164"/>
      <c r="EP25" s="165"/>
      <c r="EQ25" s="163"/>
      <c r="ER25" s="166"/>
      <c r="ES25" s="167"/>
      <c r="ET25" s="167"/>
      <c r="EU25" s="164"/>
      <c r="EV25" s="165"/>
      <c r="EW25" s="163"/>
      <c r="EX25" s="166"/>
      <c r="EY25" s="167"/>
      <c r="EZ25" s="167"/>
      <c r="FA25" s="164"/>
      <c r="FB25" s="165"/>
      <c r="FC25" s="163"/>
      <c r="FD25" s="166"/>
      <c r="FE25" s="167"/>
      <c r="FF25" s="167"/>
      <c r="FG25" s="164"/>
      <c r="FH25" s="165"/>
      <c r="FI25" s="163"/>
      <c r="FJ25" s="166"/>
      <c r="FK25" s="167"/>
      <c r="FL25" s="167"/>
      <c r="FM25" s="164"/>
      <c r="FN25" s="165"/>
      <c r="FO25" s="163"/>
      <c r="FP25" s="166"/>
      <c r="FQ25" s="167"/>
      <c r="FR25" s="167"/>
      <c r="FS25" s="164"/>
      <c r="FT25" s="165"/>
      <c r="FU25" s="163"/>
      <c r="FV25" s="166"/>
      <c r="FW25" s="167"/>
      <c r="FX25" s="167"/>
      <c r="FY25" s="164"/>
      <c r="FZ25" s="165"/>
      <c r="GA25" s="163"/>
      <c r="GB25" s="166"/>
      <c r="GC25" s="167"/>
      <c r="GD25" s="167"/>
      <c r="GE25" s="164"/>
      <c r="GF25" s="165"/>
      <c r="GG25" s="163"/>
      <c r="GH25" s="166"/>
      <c r="GI25" s="167"/>
      <c r="GJ25" s="167"/>
      <c r="GK25" s="164"/>
      <c r="GL25" s="165"/>
      <c r="GM25" s="163"/>
      <c r="GN25" s="166"/>
      <c r="GO25" s="167"/>
      <c r="GP25" s="167"/>
      <c r="GQ25" s="164"/>
      <c r="GR25" s="165"/>
      <c r="GS25" s="163"/>
      <c r="GT25" s="166"/>
      <c r="GU25" s="167"/>
      <c r="GV25" s="167"/>
      <c r="GW25" s="164"/>
      <c r="GX25" s="165"/>
      <c r="GY25" s="163"/>
      <c r="GZ25" s="166"/>
      <c r="HA25" s="167"/>
      <c r="HB25" s="167"/>
      <c r="HC25" s="164"/>
      <c r="HD25" s="165"/>
      <c r="HE25" s="163"/>
      <c r="HF25" s="166"/>
      <c r="HG25" s="167"/>
      <c r="HH25" s="167"/>
      <c r="HI25" s="164"/>
      <c r="HJ25" s="165"/>
      <c r="HK25" s="163"/>
      <c r="HL25" s="166"/>
      <c r="HM25" s="167"/>
      <c r="HN25" s="167"/>
      <c r="HO25" s="164"/>
      <c r="HP25" s="165"/>
      <c r="HQ25" s="163"/>
      <c r="HR25" s="166"/>
      <c r="HS25" s="167"/>
      <c r="HT25" s="167"/>
      <c r="HU25" s="164"/>
      <c r="HV25" s="165"/>
      <c r="HW25" s="163"/>
      <c r="HX25" s="166"/>
      <c r="HY25" s="167"/>
      <c r="HZ25" s="167"/>
      <c r="IA25" s="164"/>
      <c r="IB25" s="165"/>
      <c r="IC25" s="163"/>
      <c r="ID25" s="166"/>
      <c r="IE25" s="167"/>
      <c r="IF25" s="167"/>
      <c r="IG25" s="164"/>
      <c r="IH25" s="165"/>
      <c r="II25" s="163"/>
      <c r="IJ25" s="166"/>
      <c r="IK25" s="167"/>
      <c r="IL25" s="167"/>
      <c r="IM25" s="164"/>
      <c r="IN25" s="165"/>
      <c r="IO25" s="163"/>
      <c r="IP25" s="166"/>
      <c r="IQ25" s="167"/>
      <c r="IR25" s="167"/>
      <c r="IS25" s="164"/>
      <c r="IT25" s="165"/>
      <c r="IU25" s="163"/>
      <c r="IV25" s="166"/>
    </row>
    <row r="26" spans="1:256" s="195" customFormat="1" ht="12.75">
      <c r="A26" s="164"/>
      <c r="B26" s="165" t="s">
        <v>377</v>
      </c>
      <c r="C26" s="163" t="s">
        <v>315</v>
      </c>
      <c r="D26" s="166">
        <v>1</v>
      </c>
      <c r="E26" s="167"/>
      <c r="F26" s="167">
        <f t="shared" si="0"/>
        <v>0</v>
      </c>
      <c r="G26" s="164"/>
      <c r="H26" s="165"/>
      <c r="I26" s="163"/>
      <c r="J26" s="166"/>
      <c r="K26" s="167"/>
      <c r="L26" s="167"/>
      <c r="M26" s="164"/>
      <c r="N26" s="165"/>
      <c r="O26" s="163"/>
      <c r="P26" s="166"/>
      <c r="Q26" s="167"/>
      <c r="R26" s="167"/>
      <c r="S26" s="164"/>
      <c r="T26" s="165"/>
      <c r="U26" s="163"/>
      <c r="V26" s="166"/>
      <c r="W26" s="167"/>
      <c r="X26" s="167"/>
      <c r="Y26" s="164"/>
      <c r="Z26" s="165"/>
      <c r="AA26" s="163"/>
      <c r="AB26" s="166"/>
      <c r="AC26" s="167"/>
      <c r="AD26" s="167"/>
      <c r="AE26" s="164"/>
      <c r="AF26" s="165"/>
      <c r="AG26" s="163"/>
      <c r="AH26" s="166"/>
      <c r="AI26" s="167"/>
      <c r="AJ26" s="167"/>
      <c r="AK26" s="164"/>
      <c r="AL26" s="165"/>
      <c r="AM26" s="163"/>
      <c r="AN26" s="166"/>
      <c r="AO26" s="167"/>
      <c r="AP26" s="167"/>
      <c r="AQ26" s="164"/>
      <c r="AR26" s="165"/>
      <c r="AS26" s="163"/>
      <c r="AT26" s="166"/>
      <c r="AU26" s="167"/>
      <c r="AV26" s="167"/>
      <c r="AW26" s="164"/>
      <c r="AX26" s="165"/>
      <c r="AY26" s="163"/>
      <c r="AZ26" s="166"/>
      <c r="BA26" s="167"/>
      <c r="BB26" s="167"/>
      <c r="BC26" s="164"/>
      <c r="BD26" s="165"/>
      <c r="BE26" s="163"/>
      <c r="BF26" s="166"/>
      <c r="BG26" s="167"/>
      <c r="BH26" s="167"/>
      <c r="BI26" s="164"/>
      <c r="BJ26" s="165"/>
      <c r="BK26" s="163"/>
      <c r="BL26" s="166"/>
      <c r="BM26" s="167"/>
      <c r="BN26" s="167"/>
      <c r="BO26" s="164"/>
      <c r="BP26" s="165"/>
      <c r="BQ26" s="163"/>
      <c r="BR26" s="166"/>
      <c r="BS26" s="167"/>
      <c r="BT26" s="167"/>
      <c r="BU26" s="164"/>
      <c r="BV26" s="165"/>
      <c r="BW26" s="163"/>
      <c r="BX26" s="166"/>
      <c r="BY26" s="167"/>
      <c r="BZ26" s="167"/>
      <c r="CA26" s="164"/>
      <c r="CB26" s="165"/>
      <c r="CC26" s="163"/>
      <c r="CD26" s="166"/>
      <c r="CE26" s="167"/>
      <c r="CF26" s="167"/>
      <c r="CG26" s="164"/>
      <c r="CH26" s="165"/>
      <c r="CI26" s="163"/>
      <c r="CJ26" s="166"/>
      <c r="CK26" s="167"/>
      <c r="CL26" s="167"/>
      <c r="CM26" s="164"/>
      <c r="CN26" s="165"/>
      <c r="CO26" s="163"/>
      <c r="CP26" s="166"/>
      <c r="CQ26" s="167"/>
      <c r="CR26" s="167"/>
      <c r="CS26" s="164"/>
      <c r="CT26" s="165"/>
      <c r="CU26" s="163"/>
      <c r="CV26" s="166"/>
      <c r="CW26" s="167"/>
      <c r="CX26" s="167"/>
      <c r="CY26" s="164"/>
      <c r="CZ26" s="165"/>
      <c r="DA26" s="163"/>
      <c r="DB26" s="166"/>
      <c r="DC26" s="167"/>
      <c r="DD26" s="167"/>
      <c r="DE26" s="164"/>
      <c r="DF26" s="165"/>
      <c r="DG26" s="163"/>
      <c r="DH26" s="166"/>
      <c r="DI26" s="167"/>
      <c r="DJ26" s="167"/>
      <c r="DK26" s="164"/>
      <c r="DL26" s="165"/>
      <c r="DM26" s="163"/>
      <c r="DN26" s="166"/>
      <c r="DO26" s="167"/>
      <c r="DP26" s="167"/>
      <c r="DQ26" s="164"/>
      <c r="DR26" s="165"/>
      <c r="DS26" s="163"/>
      <c r="DT26" s="166"/>
      <c r="DU26" s="167"/>
      <c r="DV26" s="167"/>
      <c r="DW26" s="164"/>
      <c r="DX26" s="165"/>
      <c r="DY26" s="163"/>
      <c r="DZ26" s="166"/>
      <c r="EA26" s="167"/>
      <c r="EB26" s="167"/>
      <c r="EC26" s="164"/>
      <c r="ED26" s="165"/>
      <c r="EE26" s="163"/>
      <c r="EF26" s="166"/>
      <c r="EG26" s="167"/>
      <c r="EH26" s="167"/>
      <c r="EI26" s="164"/>
      <c r="EJ26" s="165"/>
      <c r="EK26" s="163"/>
      <c r="EL26" s="166"/>
      <c r="EM26" s="167"/>
      <c r="EN26" s="167"/>
      <c r="EO26" s="164"/>
      <c r="EP26" s="165"/>
      <c r="EQ26" s="163"/>
      <c r="ER26" s="166"/>
      <c r="ES26" s="167"/>
      <c r="ET26" s="167"/>
      <c r="EU26" s="164"/>
      <c r="EV26" s="165"/>
      <c r="EW26" s="163"/>
      <c r="EX26" s="166"/>
      <c r="EY26" s="167"/>
      <c r="EZ26" s="167"/>
      <c r="FA26" s="164"/>
      <c r="FB26" s="165"/>
      <c r="FC26" s="163"/>
      <c r="FD26" s="166"/>
      <c r="FE26" s="167"/>
      <c r="FF26" s="167"/>
      <c r="FG26" s="164"/>
      <c r="FH26" s="165"/>
      <c r="FI26" s="163"/>
      <c r="FJ26" s="166"/>
      <c r="FK26" s="167"/>
      <c r="FL26" s="167"/>
      <c r="FM26" s="164"/>
      <c r="FN26" s="165"/>
      <c r="FO26" s="163"/>
      <c r="FP26" s="166"/>
      <c r="FQ26" s="167"/>
      <c r="FR26" s="167"/>
      <c r="FS26" s="164"/>
      <c r="FT26" s="165"/>
      <c r="FU26" s="163"/>
      <c r="FV26" s="166"/>
      <c r="FW26" s="167"/>
      <c r="FX26" s="167"/>
      <c r="FY26" s="164"/>
      <c r="FZ26" s="165"/>
      <c r="GA26" s="163"/>
      <c r="GB26" s="166"/>
      <c r="GC26" s="167"/>
      <c r="GD26" s="167"/>
      <c r="GE26" s="164"/>
      <c r="GF26" s="165"/>
      <c r="GG26" s="163"/>
      <c r="GH26" s="166"/>
      <c r="GI26" s="167"/>
      <c r="GJ26" s="167"/>
      <c r="GK26" s="164"/>
      <c r="GL26" s="165"/>
      <c r="GM26" s="163"/>
      <c r="GN26" s="166"/>
      <c r="GO26" s="167"/>
      <c r="GP26" s="167"/>
      <c r="GQ26" s="164"/>
      <c r="GR26" s="165"/>
      <c r="GS26" s="163"/>
      <c r="GT26" s="166"/>
      <c r="GU26" s="167"/>
      <c r="GV26" s="167"/>
      <c r="GW26" s="164"/>
      <c r="GX26" s="165"/>
      <c r="GY26" s="163"/>
      <c r="GZ26" s="166"/>
      <c r="HA26" s="167"/>
      <c r="HB26" s="167"/>
      <c r="HC26" s="164"/>
      <c r="HD26" s="165"/>
      <c r="HE26" s="163"/>
      <c r="HF26" s="166"/>
      <c r="HG26" s="167"/>
      <c r="HH26" s="167"/>
      <c r="HI26" s="164"/>
      <c r="HJ26" s="165"/>
      <c r="HK26" s="163"/>
      <c r="HL26" s="166"/>
      <c r="HM26" s="167"/>
      <c r="HN26" s="167"/>
      <c r="HO26" s="164"/>
      <c r="HP26" s="165"/>
      <c r="HQ26" s="163"/>
      <c r="HR26" s="166"/>
      <c r="HS26" s="167"/>
      <c r="HT26" s="167"/>
      <c r="HU26" s="164"/>
      <c r="HV26" s="165"/>
      <c r="HW26" s="163"/>
      <c r="HX26" s="166"/>
      <c r="HY26" s="167"/>
      <c r="HZ26" s="167"/>
      <c r="IA26" s="164"/>
      <c r="IB26" s="165"/>
      <c r="IC26" s="163"/>
      <c r="ID26" s="166"/>
      <c r="IE26" s="167"/>
      <c r="IF26" s="167"/>
      <c r="IG26" s="164"/>
      <c r="IH26" s="165"/>
      <c r="II26" s="163"/>
      <c r="IJ26" s="166"/>
      <c r="IK26" s="167"/>
      <c r="IL26" s="167"/>
      <c r="IM26" s="164"/>
      <c r="IN26" s="165"/>
      <c r="IO26" s="163"/>
      <c r="IP26" s="166"/>
      <c r="IQ26" s="167"/>
      <c r="IR26" s="167"/>
      <c r="IS26" s="164"/>
      <c r="IT26" s="165"/>
      <c r="IU26" s="163"/>
      <c r="IV26" s="166"/>
    </row>
    <row r="27" spans="1:256" s="195" customFormat="1" ht="12.75">
      <c r="A27" s="164"/>
      <c r="B27" s="165" t="s">
        <v>378</v>
      </c>
      <c r="C27" s="163" t="s">
        <v>315</v>
      </c>
      <c r="D27" s="166">
        <v>1</v>
      </c>
      <c r="E27" s="167"/>
      <c r="F27" s="167">
        <f t="shared" si="0"/>
        <v>0</v>
      </c>
      <c r="G27" s="164"/>
      <c r="H27" s="165"/>
      <c r="I27" s="163"/>
      <c r="J27" s="166"/>
      <c r="K27" s="167"/>
      <c r="L27" s="167"/>
      <c r="M27" s="164"/>
      <c r="N27" s="165"/>
      <c r="O27" s="163"/>
      <c r="P27" s="166"/>
      <c r="Q27" s="167"/>
      <c r="R27" s="167"/>
      <c r="S27" s="164"/>
      <c r="T27" s="165"/>
      <c r="U27" s="163"/>
      <c r="V27" s="166"/>
      <c r="W27" s="167"/>
      <c r="X27" s="167"/>
      <c r="Y27" s="164"/>
      <c r="Z27" s="165"/>
      <c r="AA27" s="163"/>
      <c r="AB27" s="166"/>
      <c r="AC27" s="167"/>
      <c r="AD27" s="167"/>
      <c r="AE27" s="164"/>
      <c r="AF27" s="165"/>
      <c r="AG27" s="163"/>
      <c r="AH27" s="166"/>
      <c r="AI27" s="167"/>
      <c r="AJ27" s="167"/>
      <c r="AK27" s="164"/>
      <c r="AL27" s="165"/>
      <c r="AM27" s="163"/>
      <c r="AN27" s="166"/>
      <c r="AO27" s="167"/>
      <c r="AP27" s="167"/>
      <c r="AQ27" s="164"/>
      <c r="AR27" s="165"/>
      <c r="AS27" s="163"/>
      <c r="AT27" s="166"/>
      <c r="AU27" s="167"/>
      <c r="AV27" s="167"/>
      <c r="AW27" s="164"/>
      <c r="AX27" s="165"/>
      <c r="AY27" s="163"/>
      <c r="AZ27" s="166"/>
      <c r="BA27" s="167"/>
      <c r="BB27" s="167"/>
      <c r="BC27" s="164"/>
      <c r="BD27" s="165"/>
      <c r="BE27" s="163"/>
      <c r="BF27" s="166"/>
      <c r="BG27" s="167"/>
      <c r="BH27" s="167"/>
      <c r="BI27" s="164"/>
      <c r="BJ27" s="165"/>
      <c r="BK27" s="163"/>
      <c r="BL27" s="166"/>
      <c r="BM27" s="167"/>
      <c r="BN27" s="167"/>
      <c r="BO27" s="164"/>
      <c r="BP27" s="165"/>
      <c r="BQ27" s="163"/>
      <c r="BR27" s="166"/>
      <c r="BS27" s="167"/>
      <c r="BT27" s="167"/>
      <c r="BU27" s="164"/>
      <c r="BV27" s="165"/>
      <c r="BW27" s="163"/>
      <c r="BX27" s="166"/>
      <c r="BY27" s="167"/>
      <c r="BZ27" s="167"/>
      <c r="CA27" s="164"/>
      <c r="CB27" s="165"/>
      <c r="CC27" s="163"/>
      <c r="CD27" s="166"/>
      <c r="CE27" s="167"/>
      <c r="CF27" s="167"/>
      <c r="CG27" s="164"/>
      <c r="CH27" s="165"/>
      <c r="CI27" s="163"/>
      <c r="CJ27" s="166"/>
      <c r="CK27" s="167"/>
      <c r="CL27" s="167"/>
      <c r="CM27" s="164"/>
      <c r="CN27" s="165"/>
      <c r="CO27" s="163"/>
      <c r="CP27" s="166"/>
      <c r="CQ27" s="167"/>
      <c r="CR27" s="167"/>
      <c r="CS27" s="164"/>
      <c r="CT27" s="165"/>
      <c r="CU27" s="163"/>
      <c r="CV27" s="166"/>
      <c r="CW27" s="167"/>
      <c r="CX27" s="167"/>
      <c r="CY27" s="164"/>
      <c r="CZ27" s="165"/>
      <c r="DA27" s="163"/>
      <c r="DB27" s="166"/>
      <c r="DC27" s="167"/>
      <c r="DD27" s="167"/>
      <c r="DE27" s="164"/>
      <c r="DF27" s="165"/>
      <c r="DG27" s="163"/>
      <c r="DH27" s="166"/>
      <c r="DI27" s="167"/>
      <c r="DJ27" s="167"/>
      <c r="DK27" s="164"/>
      <c r="DL27" s="165"/>
      <c r="DM27" s="163"/>
      <c r="DN27" s="166"/>
      <c r="DO27" s="167"/>
      <c r="DP27" s="167"/>
      <c r="DQ27" s="164"/>
      <c r="DR27" s="165"/>
      <c r="DS27" s="163"/>
      <c r="DT27" s="166"/>
      <c r="DU27" s="167"/>
      <c r="DV27" s="167"/>
      <c r="DW27" s="164"/>
      <c r="DX27" s="165"/>
      <c r="DY27" s="163"/>
      <c r="DZ27" s="166"/>
      <c r="EA27" s="167"/>
      <c r="EB27" s="167"/>
      <c r="EC27" s="164"/>
      <c r="ED27" s="165"/>
      <c r="EE27" s="163"/>
      <c r="EF27" s="166"/>
      <c r="EG27" s="167"/>
      <c r="EH27" s="167"/>
      <c r="EI27" s="164"/>
      <c r="EJ27" s="165"/>
      <c r="EK27" s="163"/>
      <c r="EL27" s="166"/>
      <c r="EM27" s="167"/>
      <c r="EN27" s="167"/>
      <c r="EO27" s="164"/>
      <c r="EP27" s="165"/>
      <c r="EQ27" s="163"/>
      <c r="ER27" s="166"/>
      <c r="ES27" s="167"/>
      <c r="ET27" s="167"/>
      <c r="EU27" s="164"/>
      <c r="EV27" s="165"/>
      <c r="EW27" s="163"/>
      <c r="EX27" s="166"/>
      <c r="EY27" s="167"/>
      <c r="EZ27" s="167"/>
      <c r="FA27" s="164"/>
      <c r="FB27" s="165"/>
      <c r="FC27" s="163"/>
      <c r="FD27" s="166"/>
      <c r="FE27" s="167"/>
      <c r="FF27" s="167"/>
      <c r="FG27" s="164"/>
      <c r="FH27" s="165"/>
      <c r="FI27" s="163"/>
      <c r="FJ27" s="166"/>
      <c r="FK27" s="167"/>
      <c r="FL27" s="167"/>
      <c r="FM27" s="164"/>
      <c r="FN27" s="165"/>
      <c r="FO27" s="163"/>
      <c r="FP27" s="166"/>
      <c r="FQ27" s="167"/>
      <c r="FR27" s="167"/>
      <c r="FS27" s="164"/>
      <c r="FT27" s="165"/>
      <c r="FU27" s="163"/>
      <c r="FV27" s="166"/>
      <c r="FW27" s="167"/>
      <c r="FX27" s="167"/>
      <c r="FY27" s="164"/>
      <c r="FZ27" s="165"/>
      <c r="GA27" s="163"/>
      <c r="GB27" s="166"/>
      <c r="GC27" s="167"/>
      <c r="GD27" s="167"/>
      <c r="GE27" s="164"/>
      <c r="GF27" s="165"/>
      <c r="GG27" s="163"/>
      <c r="GH27" s="166"/>
      <c r="GI27" s="167"/>
      <c r="GJ27" s="167"/>
      <c r="GK27" s="164"/>
      <c r="GL27" s="165"/>
      <c r="GM27" s="163"/>
      <c r="GN27" s="166"/>
      <c r="GO27" s="167"/>
      <c r="GP27" s="167"/>
      <c r="GQ27" s="164"/>
      <c r="GR27" s="165"/>
      <c r="GS27" s="163"/>
      <c r="GT27" s="166"/>
      <c r="GU27" s="167"/>
      <c r="GV27" s="167"/>
      <c r="GW27" s="164"/>
      <c r="GX27" s="165"/>
      <c r="GY27" s="163"/>
      <c r="GZ27" s="166"/>
      <c r="HA27" s="167"/>
      <c r="HB27" s="167"/>
      <c r="HC27" s="164"/>
      <c r="HD27" s="165"/>
      <c r="HE27" s="163"/>
      <c r="HF27" s="166"/>
      <c r="HG27" s="167"/>
      <c r="HH27" s="167"/>
      <c r="HI27" s="164"/>
      <c r="HJ27" s="165"/>
      <c r="HK27" s="163"/>
      <c r="HL27" s="166"/>
      <c r="HM27" s="167"/>
      <c r="HN27" s="167"/>
      <c r="HO27" s="164"/>
      <c r="HP27" s="165"/>
      <c r="HQ27" s="163"/>
      <c r="HR27" s="166"/>
      <c r="HS27" s="167"/>
      <c r="HT27" s="167"/>
      <c r="HU27" s="164"/>
      <c r="HV27" s="165"/>
      <c r="HW27" s="163"/>
      <c r="HX27" s="166"/>
      <c r="HY27" s="167"/>
      <c r="HZ27" s="167"/>
      <c r="IA27" s="164"/>
      <c r="IB27" s="165"/>
      <c r="IC27" s="163"/>
      <c r="ID27" s="166"/>
      <c r="IE27" s="167"/>
      <c r="IF27" s="167"/>
      <c r="IG27" s="164"/>
      <c r="IH27" s="165"/>
      <c r="II27" s="163"/>
      <c r="IJ27" s="166"/>
      <c r="IK27" s="167"/>
      <c r="IL27" s="167"/>
      <c r="IM27" s="164"/>
      <c r="IN27" s="165"/>
      <c r="IO27" s="163"/>
      <c r="IP27" s="166"/>
      <c r="IQ27" s="167"/>
      <c r="IR27" s="167"/>
      <c r="IS27" s="164"/>
      <c r="IT27" s="165"/>
      <c r="IU27" s="163"/>
      <c r="IV27" s="166"/>
    </row>
    <row r="28" spans="1:256" ht="13.5" customHeight="1">
      <c r="A28" s="164"/>
      <c r="B28" s="260" t="s">
        <v>536</v>
      </c>
      <c r="C28" s="163" t="s">
        <v>315</v>
      </c>
      <c r="D28" s="166">
        <v>1</v>
      </c>
      <c r="E28" s="167"/>
      <c r="F28" s="167">
        <f t="shared" si="0"/>
        <v>0</v>
      </c>
      <c r="G28" s="164"/>
      <c r="H28" s="165"/>
      <c r="I28" s="163"/>
      <c r="J28" s="166"/>
      <c r="K28" s="167"/>
      <c r="L28" s="167"/>
      <c r="M28" s="164"/>
      <c r="N28" s="165"/>
      <c r="O28" s="163"/>
      <c r="P28" s="166"/>
      <c r="Q28" s="167"/>
      <c r="R28" s="167"/>
      <c r="S28" s="164"/>
      <c r="T28" s="165"/>
      <c r="U28" s="163"/>
      <c r="V28" s="166"/>
      <c r="W28" s="167"/>
      <c r="X28" s="167"/>
      <c r="Y28" s="164"/>
      <c r="Z28" s="165"/>
      <c r="AA28" s="163"/>
      <c r="AB28" s="166"/>
      <c r="AC28" s="167"/>
      <c r="AD28" s="167"/>
      <c r="AE28" s="164"/>
      <c r="AF28" s="165"/>
      <c r="AG28" s="163"/>
      <c r="AH28" s="166"/>
      <c r="AI28" s="167"/>
      <c r="AJ28" s="167"/>
      <c r="AK28" s="164"/>
      <c r="AL28" s="165"/>
      <c r="AM28" s="163"/>
      <c r="AN28" s="166"/>
      <c r="AO28" s="167"/>
      <c r="AP28" s="167"/>
      <c r="AQ28" s="164"/>
      <c r="AR28" s="165"/>
      <c r="AS28" s="163"/>
      <c r="AT28" s="166"/>
      <c r="AU28" s="167"/>
      <c r="AV28" s="167"/>
      <c r="AW28" s="164"/>
      <c r="AX28" s="165"/>
      <c r="AY28" s="163"/>
      <c r="AZ28" s="166"/>
      <c r="BA28" s="167"/>
      <c r="BB28" s="167"/>
      <c r="BC28" s="164"/>
      <c r="BD28" s="165"/>
      <c r="BE28" s="163"/>
      <c r="BF28" s="166"/>
      <c r="BG28" s="167"/>
      <c r="BH28" s="167"/>
      <c r="BI28" s="164"/>
      <c r="BJ28" s="165"/>
      <c r="BK28" s="163"/>
      <c r="BL28" s="166"/>
      <c r="BM28" s="167"/>
      <c r="BN28" s="167"/>
      <c r="BO28" s="164"/>
      <c r="BP28" s="165"/>
      <c r="BQ28" s="163"/>
      <c r="BR28" s="166"/>
      <c r="BS28" s="167"/>
      <c r="BT28" s="167"/>
      <c r="BU28" s="164"/>
      <c r="BV28" s="165"/>
      <c r="BW28" s="163"/>
      <c r="BX28" s="166"/>
      <c r="BY28" s="167"/>
      <c r="BZ28" s="167"/>
      <c r="CA28" s="164"/>
      <c r="CB28" s="165"/>
      <c r="CC28" s="163"/>
      <c r="CD28" s="166"/>
      <c r="CE28" s="167"/>
      <c r="CF28" s="167"/>
      <c r="CG28" s="164"/>
      <c r="CH28" s="165"/>
      <c r="CI28" s="163"/>
      <c r="CJ28" s="166"/>
      <c r="CK28" s="167"/>
      <c r="CL28" s="167"/>
      <c r="CM28" s="164"/>
      <c r="CN28" s="165"/>
      <c r="CO28" s="163"/>
      <c r="CP28" s="166"/>
      <c r="CQ28" s="167"/>
      <c r="CR28" s="167"/>
      <c r="CS28" s="164"/>
      <c r="CT28" s="165"/>
      <c r="CU28" s="163"/>
      <c r="CV28" s="166"/>
      <c r="CW28" s="167"/>
      <c r="CX28" s="167"/>
      <c r="CY28" s="164"/>
      <c r="CZ28" s="165"/>
      <c r="DA28" s="163"/>
      <c r="DB28" s="166"/>
      <c r="DC28" s="167"/>
      <c r="DD28" s="167"/>
      <c r="DE28" s="164"/>
      <c r="DF28" s="165"/>
      <c r="DG28" s="163"/>
      <c r="DH28" s="166"/>
      <c r="DI28" s="167"/>
      <c r="DJ28" s="167"/>
      <c r="DK28" s="164"/>
      <c r="DL28" s="165"/>
      <c r="DM28" s="163"/>
      <c r="DN28" s="166"/>
      <c r="DO28" s="167"/>
      <c r="DP28" s="167"/>
      <c r="DQ28" s="164"/>
      <c r="DR28" s="165"/>
      <c r="DS28" s="163"/>
      <c r="DT28" s="166"/>
      <c r="DU28" s="167"/>
      <c r="DV28" s="167"/>
      <c r="DW28" s="164"/>
      <c r="DX28" s="165"/>
      <c r="DY28" s="163"/>
      <c r="DZ28" s="166"/>
      <c r="EA28" s="167"/>
      <c r="EB28" s="167"/>
      <c r="EC28" s="164"/>
      <c r="ED28" s="165"/>
      <c r="EE28" s="163"/>
      <c r="EF28" s="166"/>
      <c r="EG28" s="167"/>
      <c r="EH28" s="167"/>
      <c r="EI28" s="164"/>
      <c r="EJ28" s="165"/>
      <c r="EK28" s="163"/>
      <c r="EL28" s="166"/>
      <c r="EM28" s="167"/>
      <c r="EN28" s="167"/>
      <c r="EO28" s="164"/>
      <c r="EP28" s="165"/>
      <c r="EQ28" s="163"/>
      <c r="ER28" s="166"/>
      <c r="ES28" s="167"/>
      <c r="ET28" s="167"/>
      <c r="EU28" s="164"/>
      <c r="EV28" s="165"/>
      <c r="EW28" s="163"/>
      <c r="EX28" s="166"/>
      <c r="EY28" s="167"/>
      <c r="EZ28" s="167"/>
      <c r="FA28" s="164"/>
      <c r="FB28" s="165"/>
      <c r="FC28" s="163"/>
      <c r="FD28" s="166"/>
      <c r="FE28" s="167"/>
      <c r="FF28" s="167"/>
      <c r="FG28" s="164"/>
      <c r="FH28" s="165"/>
      <c r="FI28" s="163"/>
      <c r="FJ28" s="166"/>
      <c r="FK28" s="167"/>
      <c r="FL28" s="167"/>
      <c r="FM28" s="164"/>
      <c r="FN28" s="165"/>
      <c r="FO28" s="163"/>
      <c r="FP28" s="166"/>
      <c r="FQ28" s="167"/>
      <c r="FR28" s="167"/>
      <c r="FS28" s="164"/>
      <c r="FT28" s="165"/>
      <c r="FU28" s="163"/>
      <c r="FV28" s="166"/>
      <c r="FW28" s="167"/>
      <c r="FX28" s="167"/>
      <c r="FY28" s="164"/>
      <c r="FZ28" s="165"/>
      <c r="GA28" s="163"/>
      <c r="GB28" s="166"/>
      <c r="GC28" s="167"/>
      <c r="GD28" s="167"/>
      <c r="GE28" s="164"/>
      <c r="GF28" s="165"/>
      <c r="GG28" s="163"/>
      <c r="GH28" s="166"/>
      <c r="GI28" s="167"/>
      <c r="GJ28" s="167"/>
      <c r="GK28" s="164"/>
      <c r="GL28" s="165"/>
      <c r="GM28" s="163"/>
      <c r="GN28" s="166"/>
      <c r="GO28" s="167"/>
      <c r="GP28" s="167"/>
      <c r="GQ28" s="164"/>
      <c r="GR28" s="165"/>
      <c r="GS28" s="163"/>
      <c r="GT28" s="166"/>
      <c r="GU28" s="167"/>
      <c r="GV28" s="167"/>
      <c r="GW28" s="164"/>
      <c r="GX28" s="165"/>
      <c r="GY28" s="163"/>
      <c r="GZ28" s="166"/>
      <c r="HA28" s="167"/>
      <c r="HB28" s="167"/>
      <c r="HC28" s="164"/>
      <c r="HD28" s="165"/>
      <c r="HE28" s="163"/>
      <c r="HF28" s="166"/>
      <c r="HG28" s="167"/>
      <c r="HH28" s="167"/>
      <c r="HI28" s="164"/>
      <c r="HJ28" s="165"/>
      <c r="HK28" s="163"/>
      <c r="HL28" s="166"/>
      <c r="HM28" s="167"/>
      <c r="HN28" s="167"/>
      <c r="HO28" s="164"/>
      <c r="HP28" s="165"/>
      <c r="HQ28" s="163"/>
      <c r="HR28" s="166"/>
      <c r="HS28" s="167"/>
      <c r="HT28" s="167"/>
      <c r="HU28" s="164"/>
      <c r="HV28" s="165"/>
      <c r="HW28" s="163"/>
      <c r="HX28" s="166"/>
      <c r="HY28" s="167"/>
      <c r="HZ28" s="167"/>
      <c r="IA28" s="164"/>
      <c r="IB28" s="165"/>
      <c r="IC28" s="163"/>
      <c r="ID28" s="166"/>
      <c r="IE28" s="167"/>
      <c r="IF28" s="167"/>
      <c r="IG28" s="164"/>
      <c r="IH28" s="165"/>
      <c r="II28" s="163"/>
      <c r="IJ28" s="166"/>
      <c r="IK28" s="167"/>
      <c r="IL28" s="167"/>
      <c r="IM28" s="164"/>
      <c r="IN28" s="165"/>
      <c r="IO28" s="163"/>
      <c r="IP28" s="166"/>
      <c r="IQ28" s="167"/>
      <c r="IR28" s="167"/>
      <c r="IS28" s="164"/>
      <c r="IT28" s="165"/>
      <c r="IU28" s="163"/>
      <c r="IV28" s="166"/>
    </row>
    <row r="29" spans="1:256" s="210" customFormat="1" ht="13.5" customHeight="1">
      <c r="A29" s="164"/>
      <c r="B29" s="165" t="s">
        <v>379</v>
      </c>
      <c r="C29" s="163" t="s">
        <v>315</v>
      </c>
      <c r="D29" s="166">
        <v>1</v>
      </c>
      <c r="E29" s="167"/>
      <c r="F29" s="167">
        <f t="shared" si="0"/>
        <v>0</v>
      </c>
      <c r="G29" s="164"/>
      <c r="H29" s="165"/>
      <c r="I29" s="163"/>
      <c r="J29" s="166"/>
      <c r="K29" s="167"/>
      <c r="L29" s="167"/>
      <c r="M29" s="164"/>
      <c r="N29" s="165"/>
      <c r="O29" s="163"/>
      <c r="P29" s="166"/>
      <c r="Q29" s="167"/>
      <c r="R29" s="167"/>
      <c r="S29" s="164"/>
      <c r="T29" s="165"/>
      <c r="U29" s="163"/>
      <c r="V29" s="166"/>
      <c r="W29" s="167"/>
      <c r="X29" s="167"/>
      <c r="Y29" s="164"/>
      <c r="Z29" s="165"/>
      <c r="AA29" s="163"/>
      <c r="AB29" s="166"/>
      <c r="AC29" s="167"/>
      <c r="AD29" s="167"/>
      <c r="AE29" s="164"/>
      <c r="AF29" s="165"/>
      <c r="AG29" s="163"/>
      <c r="AH29" s="166"/>
      <c r="AI29" s="167"/>
      <c r="AJ29" s="167"/>
      <c r="AK29" s="164"/>
      <c r="AL29" s="165"/>
      <c r="AM29" s="163"/>
      <c r="AN29" s="166"/>
      <c r="AO29" s="167"/>
      <c r="AP29" s="167"/>
      <c r="AQ29" s="164"/>
      <c r="AR29" s="165"/>
      <c r="AS29" s="163"/>
      <c r="AT29" s="166"/>
      <c r="AU29" s="167"/>
      <c r="AV29" s="167"/>
      <c r="AW29" s="164"/>
      <c r="AX29" s="165"/>
      <c r="AY29" s="163"/>
      <c r="AZ29" s="166"/>
      <c r="BA29" s="167"/>
      <c r="BB29" s="167"/>
      <c r="BC29" s="164"/>
      <c r="BD29" s="165"/>
      <c r="BE29" s="163"/>
      <c r="BF29" s="166"/>
      <c r="BG29" s="167"/>
      <c r="BH29" s="167"/>
      <c r="BI29" s="164"/>
      <c r="BJ29" s="165"/>
      <c r="BK29" s="163"/>
      <c r="BL29" s="166"/>
      <c r="BM29" s="167"/>
      <c r="BN29" s="167"/>
      <c r="BO29" s="164"/>
      <c r="BP29" s="165"/>
      <c r="BQ29" s="163"/>
      <c r="BR29" s="166"/>
      <c r="BS29" s="167"/>
      <c r="BT29" s="167"/>
      <c r="BU29" s="164"/>
      <c r="BV29" s="165"/>
      <c r="BW29" s="163"/>
      <c r="BX29" s="166"/>
      <c r="BY29" s="167"/>
      <c r="BZ29" s="167"/>
      <c r="CA29" s="164"/>
      <c r="CB29" s="165"/>
      <c r="CC29" s="163"/>
      <c r="CD29" s="166"/>
      <c r="CE29" s="167"/>
      <c r="CF29" s="167"/>
      <c r="CG29" s="164"/>
      <c r="CH29" s="165"/>
      <c r="CI29" s="163"/>
      <c r="CJ29" s="166"/>
      <c r="CK29" s="167"/>
      <c r="CL29" s="167"/>
      <c r="CM29" s="164"/>
      <c r="CN29" s="165"/>
      <c r="CO29" s="163"/>
      <c r="CP29" s="166"/>
      <c r="CQ29" s="167"/>
      <c r="CR29" s="167"/>
      <c r="CS29" s="164"/>
      <c r="CT29" s="165"/>
      <c r="CU29" s="163"/>
      <c r="CV29" s="166"/>
      <c r="CW29" s="167"/>
      <c r="CX29" s="167"/>
      <c r="CY29" s="164"/>
      <c r="CZ29" s="165"/>
      <c r="DA29" s="163"/>
      <c r="DB29" s="166"/>
      <c r="DC29" s="167"/>
      <c r="DD29" s="167"/>
      <c r="DE29" s="164"/>
      <c r="DF29" s="165"/>
      <c r="DG29" s="163"/>
      <c r="DH29" s="166"/>
      <c r="DI29" s="167"/>
      <c r="DJ29" s="167"/>
      <c r="DK29" s="164"/>
      <c r="DL29" s="165"/>
      <c r="DM29" s="163"/>
      <c r="DN29" s="166"/>
      <c r="DO29" s="167"/>
      <c r="DP29" s="167"/>
      <c r="DQ29" s="164"/>
      <c r="DR29" s="165"/>
      <c r="DS29" s="163"/>
      <c r="DT29" s="166"/>
      <c r="DU29" s="167"/>
      <c r="DV29" s="167"/>
      <c r="DW29" s="164"/>
      <c r="DX29" s="165"/>
      <c r="DY29" s="163"/>
      <c r="DZ29" s="166"/>
      <c r="EA29" s="167"/>
      <c r="EB29" s="167"/>
      <c r="EC29" s="164"/>
      <c r="ED29" s="165"/>
      <c r="EE29" s="163"/>
      <c r="EF29" s="166"/>
      <c r="EG29" s="167"/>
      <c r="EH29" s="167"/>
      <c r="EI29" s="164"/>
      <c r="EJ29" s="165"/>
      <c r="EK29" s="163"/>
      <c r="EL29" s="166"/>
      <c r="EM29" s="167"/>
      <c r="EN29" s="167"/>
      <c r="EO29" s="164"/>
      <c r="EP29" s="165"/>
      <c r="EQ29" s="163"/>
      <c r="ER29" s="166"/>
      <c r="ES29" s="167"/>
      <c r="ET29" s="167"/>
      <c r="EU29" s="164"/>
      <c r="EV29" s="165"/>
      <c r="EW29" s="163"/>
      <c r="EX29" s="166"/>
      <c r="EY29" s="167"/>
      <c r="EZ29" s="167"/>
      <c r="FA29" s="164"/>
      <c r="FB29" s="165"/>
      <c r="FC29" s="163"/>
      <c r="FD29" s="166"/>
      <c r="FE29" s="167"/>
      <c r="FF29" s="167"/>
      <c r="FG29" s="164"/>
      <c r="FH29" s="165"/>
      <c r="FI29" s="163"/>
      <c r="FJ29" s="166"/>
      <c r="FK29" s="167"/>
      <c r="FL29" s="167"/>
      <c r="FM29" s="164"/>
      <c r="FN29" s="165"/>
      <c r="FO29" s="163"/>
      <c r="FP29" s="166"/>
      <c r="FQ29" s="167"/>
      <c r="FR29" s="167"/>
      <c r="FS29" s="164"/>
      <c r="FT29" s="165"/>
      <c r="FU29" s="163"/>
      <c r="FV29" s="166"/>
      <c r="FW29" s="167"/>
      <c r="FX29" s="167"/>
      <c r="FY29" s="164"/>
      <c r="FZ29" s="165"/>
      <c r="GA29" s="163"/>
      <c r="GB29" s="166"/>
      <c r="GC29" s="167"/>
      <c r="GD29" s="167"/>
      <c r="GE29" s="164"/>
      <c r="GF29" s="165"/>
      <c r="GG29" s="163"/>
      <c r="GH29" s="166"/>
      <c r="GI29" s="167"/>
      <c r="GJ29" s="167"/>
      <c r="GK29" s="164"/>
      <c r="GL29" s="165"/>
      <c r="GM29" s="163"/>
      <c r="GN29" s="166"/>
      <c r="GO29" s="167"/>
      <c r="GP29" s="167"/>
      <c r="GQ29" s="164"/>
      <c r="GR29" s="165"/>
      <c r="GS29" s="163"/>
      <c r="GT29" s="166"/>
      <c r="GU29" s="167"/>
      <c r="GV29" s="167"/>
      <c r="GW29" s="164"/>
      <c r="GX29" s="165"/>
      <c r="GY29" s="163"/>
      <c r="GZ29" s="166"/>
      <c r="HA29" s="167"/>
      <c r="HB29" s="167"/>
      <c r="HC29" s="164"/>
      <c r="HD29" s="165"/>
      <c r="HE29" s="163"/>
      <c r="HF29" s="166"/>
      <c r="HG29" s="167"/>
      <c r="HH29" s="167"/>
      <c r="HI29" s="164"/>
      <c r="HJ29" s="165"/>
      <c r="HK29" s="163"/>
      <c r="HL29" s="166"/>
      <c r="HM29" s="167"/>
      <c r="HN29" s="167"/>
      <c r="HO29" s="164"/>
      <c r="HP29" s="165"/>
      <c r="HQ29" s="163"/>
      <c r="HR29" s="166"/>
      <c r="HS29" s="167"/>
      <c r="HT29" s="167"/>
      <c r="HU29" s="164"/>
      <c r="HV29" s="165"/>
      <c r="HW29" s="163"/>
      <c r="HX29" s="166"/>
      <c r="HY29" s="167"/>
      <c r="HZ29" s="167"/>
      <c r="IA29" s="164"/>
      <c r="IB29" s="165"/>
      <c r="IC29" s="163"/>
      <c r="ID29" s="166"/>
      <c r="IE29" s="167"/>
      <c r="IF29" s="167"/>
      <c r="IG29" s="164"/>
      <c r="IH29" s="165"/>
      <c r="II29" s="163"/>
      <c r="IJ29" s="166"/>
      <c r="IK29" s="167"/>
      <c r="IL29" s="167"/>
      <c r="IM29" s="164"/>
      <c r="IN29" s="165"/>
      <c r="IO29" s="163"/>
      <c r="IP29" s="166"/>
      <c r="IQ29" s="167"/>
      <c r="IR29" s="167"/>
      <c r="IS29" s="164"/>
      <c r="IT29" s="165"/>
      <c r="IU29" s="163"/>
      <c r="IV29" s="166"/>
    </row>
    <row r="30" spans="1:256" ht="13.5" customHeight="1">
      <c r="A30" s="164"/>
      <c r="B30" s="165" t="s">
        <v>380</v>
      </c>
      <c r="C30" s="163" t="s">
        <v>315</v>
      </c>
      <c r="D30" s="166">
        <v>1</v>
      </c>
      <c r="E30" s="167"/>
      <c r="F30" s="167">
        <f t="shared" si="0"/>
        <v>0</v>
      </c>
      <c r="G30" s="164"/>
      <c r="H30" s="165"/>
      <c r="I30" s="163"/>
      <c r="J30" s="166"/>
      <c r="K30" s="167"/>
      <c r="L30" s="167"/>
      <c r="M30" s="164"/>
      <c r="N30" s="165"/>
      <c r="O30" s="163"/>
      <c r="P30" s="166"/>
      <c r="Q30" s="167"/>
      <c r="R30" s="167"/>
      <c r="S30" s="164"/>
      <c r="T30" s="165"/>
      <c r="U30" s="163"/>
      <c r="V30" s="166"/>
      <c r="W30" s="167"/>
      <c r="X30" s="167"/>
      <c r="Y30" s="164"/>
      <c r="Z30" s="165"/>
      <c r="AA30" s="163"/>
      <c r="AB30" s="166"/>
      <c r="AC30" s="167"/>
      <c r="AD30" s="167"/>
      <c r="AE30" s="164"/>
      <c r="AF30" s="165"/>
      <c r="AG30" s="163"/>
      <c r="AH30" s="166"/>
      <c r="AI30" s="167"/>
      <c r="AJ30" s="167"/>
      <c r="AK30" s="164"/>
      <c r="AL30" s="165"/>
      <c r="AM30" s="163"/>
      <c r="AN30" s="166"/>
      <c r="AO30" s="167"/>
      <c r="AP30" s="167"/>
      <c r="AQ30" s="164"/>
      <c r="AR30" s="165"/>
      <c r="AS30" s="163"/>
      <c r="AT30" s="166"/>
      <c r="AU30" s="167"/>
      <c r="AV30" s="167"/>
      <c r="AW30" s="164"/>
      <c r="AX30" s="165"/>
      <c r="AY30" s="163"/>
      <c r="AZ30" s="166"/>
      <c r="BA30" s="167"/>
      <c r="BB30" s="167"/>
      <c r="BC30" s="164"/>
      <c r="BD30" s="165"/>
      <c r="BE30" s="163"/>
      <c r="BF30" s="166"/>
      <c r="BG30" s="167"/>
      <c r="BH30" s="167"/>
      <c r="BI30" s="164"/>
      <c r="BJ30" s="165"/>
      <c r="BK30" s="163"/>
      <c r="BL30" s="166"/>
      <c r="BM30" s="167"/>
      <c r="BN30" s="167"/>
      <c r="BO30" s="164"/>
      <c r="BP30" s="165"/>
      <c r="BQ30" s="163"/>
      <c r="BR30" s="166"/>
      <c r="BS30" s="167"/>
      <c r="BT30" s="167"/>
      <c r="BU30" s="164"/>
      <c r="BV30" s="165"/>
      <c r="BW30" s="163"/>
      <c r="BX30" s="166"/>
      <c r="BY30" s="167"/>
      <c r="BZ30" s="167"/>
      <c r="CA30" s="164"/>
      <c r="CB30" s="165"/>
      <c r="CC30" s="163"/>
      <c r="CD30" s="166"/>
      <c r="CE30" s="167"/>
      <c r="CF30" s="167"/>
      <c r="CG30" s="164"/>
      <c r="CH30" s="165"/>
      <c r="CI30" s="163"/>
      <c r="CJ30" s="166"/>
      <c r="CK30" s="167"/>
      <c r="CL30" s="167"/>
      <c r="CM30" s="164"/>
      <c r="CN30" s="165"/>
      <c r="CO30" s="163"/>
      <c r="CP30" s="166"/>
      <c r="CQ30" s="167"/>
      <c r="CR30" s="167"/>
      <c r="CS30" s="164"/>
      <c r="CT30" s="165"/>
      <c r="CU30" s="163"/>
      <c r="CV30" s="166"/>
      <c r="CW30" s="167"/>
      <c r="CX30" s="167"/>
      <c r="CY30" s="164"/>
      <c r="CZ30" s="165"/>
      <c r="DA30" s="163"/>
      <c r="DB30" s="166"/>
      <c r="DC30" s="167"/>
      <c r="DD30" s="167"/>
      <c r="DE30" s="164"/>
      <c r="DF30" s="165"/>
      <c r="DG30" s="163"/>
      <c r="DH30" s="166"/>
      <c r="DI30" s="167"/>
      <c r="DJ30" s="167"/>
      <c r="DK30" s="164"/>
      <c r="DL30" s="165"/>
      <c r="DM30" s="163"/>
      <c r="DN30" s="166"/>
      <c r="DO30" s="167"/>
      <c r="DP30" s="167"/>
      <c r="DQ30" s="164"/>
      <c r="DR30" s="165"/>
      <c r="DS30" s="163"/>
      <c r="DT30" s="166"/>
      <c r="DU30" s="167"/>
      <c r="DV30" s="167"/>
      <c r="DW30" s="164"/>
      <c r="DX30" s="165"/>
      <c r="DY30" s="163"/>
      <c r="DZ30" s="166"/>
      <c r="EA30" s="167"/>
      <c r="EB30" s="167"/>
      <c r="EC30" s="164"/>
      <c r="ED30" s="165"/>
      <c r="EE30" s="163"/>
      <c r="EF30" s="166"/>
      <c r="EG30" s="167"/>
      <c r="EH30" s="167"/>
      <c r="EI30" s="164"/>
      <c r="EJ30" s="165"/>
      <c r="EK30" s="163"/>
      <c r="EL30" s="166"/>
      <c r="EM30" s="167"/>
      <c r="EN30" s="167"/>
      <c r="EO30" s="164"/>
      <c r="EP30" s="165"/>
      <c r="EQ30" s="163"/>
      <c r="ER30" s="166"/>
      <c r="ES30" s="167"/>
      <c r="ET30" s="167"/>
      <c r="EU30" s="164"/>
      <c r="EV30" s="165"/>
      <c r="EW30" s="163"/>
      <c r="EX30" s="166"/>
      <c r="EY30" s="167"/>
      <c r="EZ30" s="167"/>
      <c r="FA30" s="164"/>
      <c r="FB30" s="165"/>
      <c r="FC30" s="163"/>
      <c r="FD30" s="166"/>
      <c r="FE30" s="167"/>
      <c r="FF30" s="167"/>
      <c r="FG30" s="164"/>
      <c r="FH30" s="165"/>
      <c r="FI30" s="163"/>
      <c r="FJ30" s="166"/>
      <c r="FK30" s="167"/>
      <c r="FL30" s="167"/>
      <c r="FM30" s="164"/>
      <c r="FN30" s="165"/>
      <c r="FO30" s="163"/>
      <c r="FP30" s="166"/>
      <c r="FQ30" s="167"/>
      <c r="FR30" s="167"/>
      <c r="FS30" s="164"/>
      <c r="FT30" s="165"/>
      <c r="FU30" s="163"/>
      <c r="FV30" s="166"/>
      <c r="FW30" s="167"/>
      <c r="FX30" s="167"/>
      <c r="FY30" s="164"/>
      <c r="FZ30" s="165"/>
      <c r="GA30" s="163"/>
      <c r="GB30" s="166"/>
      <c r="GC30" s="167"/>
      <c r="GD30" s="167"/>
      <c r="GE30" s="164"/>
      <c r="GF30" s="165"/>
      <c r="GG30" s="163"/>
      <c r="GH30" s="166"/>
      <c r="GI30" s="167"/>
      <c r="GJ30" s="167"/>
      <c r="GK30" s="164"/>
      <c r="GL30" s="165"/>
      <c r="GM30" s="163"/>
      <c r="GN30" s="166"/>
      <c r="GO30" s="167"/>
      <c r="GP30" s="167"/>
      <c r="GQ30" s="164"/>
      <c r="GR30" s="165"/>
      <c r="GS30" s="163"/>
      <c r="GT30" s="166"/>
      <c r="GU30" s="167"/>
      <c r="GV30" s="167"/>
      <c r="GW30" s="164"/>
      <c r="GX30" s="165"/>
      <c r="GY30" s="163"/>
      <c r="GZ30" s="166"/>
      <c r="HA30" s="167"/>
      <c r="HB30" s="167"/>
      <c r="HC30" s="164"/>
      <c r="HD30" s="165"/>
      <c r="HE30" s="163"/>
      <c r="HF30" s="166"/>
      <c r="HG30" s="167"/>
      <c r="HH30" s="167"/>
      <c r="HI30" s="164"/>
      <c r="HJ30" s="165"/>
      <c r="HK30" s="163"/>
      <c r="HL30" s="166"/>
      <c r="HM30" s="167"/>
      <c r="HN30" s="167"/>
      <c r="HO30" s="164"/>
      <c r="HP30" s="165"/>
      <c r="HQ30" s="163"/>
      <c r="HR30" s="166"/>
      <c r="HS30" s="167"/>
      <c r="HT30" s="167"/>
      <c r="HU30" s="164"/>
      <c r="HV30" s="165"/>
      <c r="HW30" s="163"/>
      <c r="HX30" s="166"/>
      <c r="HY30" s="167"/>
      <c r="HZ30" s="167"/>
      <c r="IA30" s="164"/>
      <c r="IB30" s="165"/>
      <c r="IC30" s="163"/>
      <c r="ID30" s="166"/>
      <c r="IE30" s="167"/>
      <c r="IF30" s="167"/>
      <c r="IG30" s="164"/>
      <c r="IH30" s="165"/>
      <c r="II30" s="163"/>
      <c r="IJ30" s="166"/>
      <c r="IK30" s="167"/>
      <c r="IL30" s="167"/>
      <c r="IM30" s="164"/>
      <c r="IN30" s="165"/>
      <c r="IO30" s="163"/>
      <c r="IP30" s="166"/>
      <c r="IQ30" s="167"/>
      <c r="IR30" s="167"/>
      <c r="IS30" s="164"/>
      <c r="IT30" s="165"/>
      <c r="IU30" s="163"/>
      <c r="IV30" s="166"/>
    </row>
    <row r="31" spans="1:256" ht="15.75" customHeight="1">
      <c r="A31" s="164"/>
      <c r="B31" s="260" t="s">
        <v>535</v>
      </c>
      <c r="C31" s="163" t="s">
        <v>710</v>
      </c>
      <c r="D31" s="166">
        <v>1</v>
      </c>
      <c r="E31" s="167"/>
      <c r="F31" s="167">
        <f t="shared" si="0"/>
        <v>0</v>
      </c>
      <c r="G31" s="164"/>
      <c r="H31" s="165"/>
      <c r="I31" s="163"/>
      <c r="J31" s="166"/>
      <c r="K31" s="167"/>
      <c r="L31" s="167"/>
      <c r="M31" s="164"/>
      <c r="N31" s="165"/>
      <c r="O31" s="163"/>
      <c r="P31" s="166"/>
      <c r="Q31" s="167"/>
      <c r="R31" s="167"/>
      <c r="S31" s="164"/>
      <c r="T31" s="165"/>
      <c r="U31" s="163"/>
      <c r="V31" s="166"/>
      <c r="W31" s="167"/>
      <c r="X31" s="167"/>
      <c r="Y31" s="164"/>
      <c r="Z31" s="165"/>
      <c r="AA31" s="163"/>
      <c r="AB31" s="166"/>
      <c r="AC31" s="167"/>
      <c r="AD31" s="167"/>
      <c r="AE31" s="164"/>
      <c r="AF31" s="165"/>
      <c r="AG31" s="163"/>
      <c r="AH31" s="166"/>
      <c r="AI31" s="167"/>
      <c r="AJ31" s="167"/>
      <c r="AK31" s="164"/>
      <c r="AL31" s="165"/>
      <c r="AM31" s="163"/>
      <c r="AN31" s="166"/>
      <c r="AO31" s="167"/>
      <c r="AP31" s="167"/>
      <c r="AQ31" s="164"/>
      <c r="AR31" s="165"/>
      <c r="AS31" s="163"/>
      <c r="AT31" s="166"/>
      <c r="AU31" s="167"/>
      <c r="AV31" s="167"/>
      <c r="AW31" s="164"/>
      <c r="AX31" s="165"/>
      <c r="AY31" s="163"/>
      <c r="AZ31" s="166"/>
      <c r="BA31" s="167"/>
      <c r="BB31" s="167"/>
      <c r="BC31" s="164"/>
      <c r="BD31" s="165"/>
      <c r="BE31" s="163"/>
      <c r="BF31" s="166"/>
      <c r="BG31" s="167"/>
      <c r="BH31" s="167"/>
      <c r="BI31" s="164"/>
      <c r="BJ31" s="165"/>
      <c r="BK31" s="163"/>
      <c r="BL31" s="166"/>
      <c r="BM31" s="167"/>
      <c r="BN31" s="167"/>
      <c r="BO31" s="164"/>
      <c r="BP31" s="165"/>
      <c r="BQ31" s="163"/>
      <c r="BR31" s="166"/>
      <c r="BS31" s="167"/>
      <c r="BT31" s="167"/>
      <c r="BU31" s="164"/>
      <c r="BV31" s="165"/>
      <c r="BW31" s="163"/>
      <c r="BX31" s="166"/>
      <c r="BY31" s="167"/>
      <c r="BZ31" s="167"/>
      <c r="CA31" s="164"/>
      <c r="CB31" s="165"/>
      <c r="CC31" s="163"/>
      <c r="CD31" s="166"/>
      <c r="CE31" s="167"/>
      <c r="CF31" s="167"/>
      <c r="CG31" s="164"/>
      <c r="CH31" s="165"/>
      <c r="CI31" s="163"/>
      <c r="CJ31" s="166"/>
      <c r="CK31" s="167"/>
      <c r="CL31" s="167"/>
      <c r="CM31" s="164"/>
      <c r="CN31" s="165"/>
      <c r="CO31" s="163"/>
      <c r="CP31" s="166"/>
      <c r="CQ31" s="167"/>
      <c r="CR31" s="167"/>
      <c r="CS31" s="164"/>
      <c r="CT31" s="165"/>
      <c r="CU31" s="163"/>
      <c r="CV31" s="166"/>
      <c r="CW31" s="167"/>
      <c r="CX31" s="167"/>
      <c r="CY31" s="164"/>
      <c r="CZ31" s="165"/>
      <c r="DA31" s="163"/>
      <c r="DB31" s="166"/>
      <c r="DC31" s="167"/>
      <c r="DD31" s="167"/>
      <c r="DE31" s="164"/>
      <c r="DF31" s="165"/>
      <c r="DG31" s="163"/>
      <c r="DH31" s="166"/>
      <c r="DI31" s="167"/>
      <c r="DJ31" s="167"/>
      <c r="DK31" s="164"/>
      <c r="DL31" s="165"/>
      <c r="DM31" s="163"/>
      <c r="DN31" s="166"/>
      <c r="DO31" s="167"/>
      <c r="DP31" s="167"/>
      <c r="DQ31" s="164"/>
      <c r="DR31" s="165"/>
      <c r="DS31" s="163"/>
      <c r="DT31" s="166"/>
      <c r="DU31" s="167"/>
      <c r="DV31" s="167"/>
      <c r="DW31" s="164"/>
      <c r="DX31" s="165"/>
      <c r="DY31" s="163"/>
      <c r="DZ31" s="166"/>
      <c r="EA31" s="167"/>
      <c r="EB31" s="167"/>
      <c r="EC31" s="164"/>
      <c r="ED31" s="165"/>
      <c r="EE31" s="163"/>
      <c r="EF31" s="166"/>
      <c r="EG31" s="167"/>
      <c r="EH31" s="167"/>
      <c r="EI31" s="164"/>
      <c r="EJ31" s="165"/>
      <c r="EK31" s="163"/>
      <c r="EL31" s="166"/>
      <c r="EM31" s="167"/>
      <c r="EN31" s="167"/>
      <c r="EO31" s="164"/>
      <c r="EP31" s="165"/>
      <c r="EQ31" s="163"/>
      <c r="ER31" s="166"/>
      <c r="ES31" s="167"/>
      <c r="ET31" s="167"/>
      <c r="EU31" s="164"/>
      <c r="EV31" s="165"/>
      <c r="EW31" s="163"/>
      <c r="EX31" s="166"/>
      <c r="EY31" s="167"/>
      <c r="EZ31" s="167"/>
      <c r="FA31" s="164"/>
      <c r="FB31" s="165"/>
      <c r="FC31" s="163"/>
      <c r="FD31" s="166"/>
      <c r="FE31" s="167"/>
      <c r="FF31" s="167"/>
      <c r="FG31" s="164"/>
      <c r="FH31" s="165"/>
      <c r="FI31" s="163"/>
      <c r="FJ31" s="166"/>
      <c r="FK31" s="167"/>
      <c r="FL31" s="167"/>
      <c r="FM31" s="164"/>
      <c r="FN31" s="165"/>
      <c r="FO31" s="163"/>
      <c r="FP31" s="166"/>
      <c r="FQ31" s="167"/>
      <c r="FR31" s="167"/>
      <c r="FS31" s="164"/>
      <c r="FT31" s="165"/>
      <c r="FU31" s="163"/>
      <c r="FV31" s="166"/>
      <c r="FW31" s="167"/>
      <c r="FX31" s="167"/>
      <c r="FY31" s="164"/>
      <c r="FZ31" s="165"/>
      <c r="GA31" s="163"/>
      <c r="GB31" s="166"/>
      <c r="GC31" s="167"/>
      <c r="GD31" s="167"/>
      <c r="GE31" s="164"/>
      <c r="GF31" s="165"/>
      <c r="GG31" s="163"/>
      <c r="GH31" s="166"/>
      <c r="GI31" s="167"/>
      <c r="GJ31" s="167"/>
      <c r="GK31" s="164"/>
      <c r="GL31" s="165"/>
      <c r="GM31" s="163"/>
      <c r="GN31" s="166"/>
      <c r="GO31" s="167"/>
      <c r="GP31" s="167"/>
      <c r="GQ31" s="164"/>
      <c r="GR31" s="165"/>
      <c r="GS31" s="163"/>
      <c r="GT31" s="166"/>
      <c r="GU31" s="167"/>
      <c r="GV31" s="167"/>
      <c r="GW31" s="164"/>
      <c r="GX31" s="165"/>
      <c r="GY31" s="163"/>
      <c r="GZ31" s="166"/>
      <c r="HA31" s="167"/>
      <c r="HB31" s="167"/>
      <c r="HC31" s="164"/>
      <c r="HD31" s="165"/>
      <c r="HE31" s="163"/>
      <c r="HF31" s="166"/>
      <c r="HG31" s="167"/>
      <c r="HH31" s="167"/>
      <c r="HI31" s="164"/>
      <c r="HJ31" s="165"/>
      <c r="HK31" s="163"/>
      <c r="HL31" s="166"/>
      <c r="HM31" s="167"/>
      <c r="HN31" s="167"/>
      <c r="HO31" s="164"/>
      <c r="HP31" s="165"/>
      <c r="HQ31" s="163"/>
      <c r="HR31" s="166"/>
      <c r="HS31" s="167"/>
      <c r="HT31" s="167"/>
      <c r="HU31" s="164"/>
      <c r="HV31" s="165"/>
      <c r="HW31" s="163"/>
      <c r="HX31" s="166"/>
      <c r="HY31" s="167"/>
      <c r="HZ31" s="167"/>
      <c r="IA31" s="164"/>
      <c r="IB31" s="165"/>
      <c r="IC31" s="163"/>
      <c r="ID31" s="166"/>
      <c r="IE31" s="167"/>
      <c r="IF31" s="167"/>
      <c r="IG31" s="164"/>
      <c r="IH31" s="165"/>
      <c r="II31" s="163"/>
      <c r="IJ31" s="166"/>
      <c r="IK31" s="167"/>
      <c r="IL31" s="167"/>
      <c r="IM31" s="164"/>
      <c r="IN31" s="165"/>
      <c r="IO31" s="163"/>
      <c r="IP31" s="166"/>
      <c r="IQ31" s="167"/>
      <c r="IR31" s="167"/>
      <c r="IS31" s="164"/>
      <c r="IT31" s="165"/>
      <c r="IU31" s="163"/>
      <c r="IV31" s="166"/>
    </row>
    <row r="32" spans="1:256" s="211" customFormat="1" ht="12.75">
      <c r="A32" s="164"/>
      <c r="B32" s="260" t="s">
        <v>530</v>
      </c>
      <c r="C32" s="163" t="s">
        <v>315</v>
      </c>
      <c r="D32" s="166">
        <v>1</v>
      </c>
      <c r="E32" s="167"/>
      <c r="F32" s="167">
        <f t="shared" si="0"/>
        <v>0</v>
      </c>
      <c r="G32" s="164"/>
      <c r="H32" s="165"/>
      <c r="I32" s="163"/>
      <c r="J32" s="166"/>
      <c r="K32" s="167"/>
      <c r="L32" s="167"/>
      <c r="M32" s="164"/>
      <c r="N32" s="165"/>
      <c r="O32" s="163"/>
      <c r="P32" s="166"/>
      <c r="Q32" s="167"/>
      <c r="R32" s="167"/>
      <c r="S32" s="164"/>
      <c r="T32" s="165"/>
      <c r="U32" s="163"/>
      <c r="V32" s="166"/>
      <c r="W32" s="167"/>
      <c r="X32" s="167"/>
      <c r="Y32" s="164"/>
      <c r="Z32" s="165"/>
      <c r="AA32" s="163"/>
      <c r="AB32" s="166"/>
      <c r="AC32" s="167"/>
      <c r="AD32" s="167"/>
      <c r="AE32" s="164"/>
      <c r="AF32" s="165"/>
      <c r="AG32" s="163"/>
      <c r="AH32" s="166"/>
      <c r="AI32" s="167"/>
      <c r="AJ32" s="167"/>
      <c r="AK32" s="164"/>
      <c r="AL32" s="165"/>
      <c r="AM32" s="163"/>
      <c r="AN32" s="166"/>
      <c r="AO32" s="167"/>
      <c r="AP32" s="167"/>
      <c r="AQ32" s="164"/>
      <c r="AR32" s="165"/>
      <c r="AS32" s="163"/>
      <c r="AT32" s="166"/>
      <c r="AU32" s="167"/>
      <c r="AV32" s="167"/>
      <c r="AW32" s="164"/>
      <c r="AX32" s="165"/>
      <c r="AY32" s="163"/>
      <c r="AZ32" s="166"/>
      <c r="BA32" s="167"/>
      <c r="BB32" s="167"/>
      <c r="BC32" s="164"/>
      <c r="BD32" s="165"/>
      <c r="BE32" s="163"/>
      <c r="BF32" s="166"/>
      <c r="BG32" s="167"/>
      <c r="BH32" s="167"/>
      <c r="BI32" s="164"/>
      <c r="BJ32" s="165"/>
      <c r="BK32" s="163"/>
      <c r="BL32" s="166"/>
      <c r="BM32" s="167"/>
      <c r="BN32" s="167"/>
      <c r="BO32" s="164"/>
      <c r="BP32" s="165"/>
      <c r="BQ32" s="163"/>
      <c r="BR32" s="166"/>
      <c r="BS32" s="167"/>
      <c r="BT32" s="167"/>
      <c r="BU32" s="164"/>
      <c r="BV32" s="165"/>
      <c r="BW32" s="163"/>
      <c r="BX32" s="166"/>
      <c r="BY32" s="167"/>
      <c r="BZ32" s="167"/>
      <c r="CA32" s="164"/>
      <c r="CB32" s="165"/>
      <c r="CC32" s="163"/>
      <c r="CD32" s="166"/>
      <c r="CE32" s="167"/>
      <c r="CF32" s="167"/>
      <c r="CG32" s="164"/>
      <c r="CH32" s="165"/>
      <c r="CI32" s="163"/>
      <c r="CJ32" s="166"/>
      <c r="CK32" s="167"/>
      <c r="CL32" s="167"/>
      <c r="CM32" s="164"/>
      <c r="CN32" s="165"/>
      <c r="CO32" s="163"/>
      <c r="CP32" s="166"/>
      <c r="CQ32" s="167"/>
      <c r="CR32" s="167"/>
      <c r="CS32" s="164"/>
      <c r="CT32" s="165"/>
      <c r="CU32" s="163"/>
      <c r="CV32" s="166"/>
      <c r="CW32" s="167"/>
      <c r="CX32" s="167"/>
      <c r="CY32" s="164"/>
      <c r="CZ32" s="165"/>
      <c r="DA32" s="163"/>
      <c r="DB32" s="166"/>
      <c r="DC32" s="167"/>
      <c r="DD32" s="167"/>
      <c r="DE32" s="164"/>
      <c r="DF32" s="165"/>
      <c r="DG32" s="163"/>
      <c r="DH32" s="166"/>
      <c r="DI32" s="167"/>
      <c r="DJ32" s="167"/>
      <c r="DK32" s="164"/>
      <c r="DL32" s="165"/>
      <c r="DM32" s="163"/>
      <c r="DN32" s="166"/>
      <c r="DO32" s="167"/>
      <c r="DP32" s="167"/>
      <c r="DQ32" s="164"/>
      <c r="DR32" s="165"/>
      <c r="DS32" s="163"/>
      <c r="DT32" s="166"/>
      <c r="DU32" s="167"/>
      <c r="DV32" s="167"/>
      <c r="DW32" s="164"/>
      <c r="DX32" s="165"/>
      <c r="DY32" s="163"/>
      <c r="DZ32" s="166"/>
      <c r="EA32" s="167"/>
      <c r="EB32" s="167"/>
      <c r="EC32" s="164"/>
      <c r="ED32" s="165"/>
      <c r="EE32" s="163"/>
      <c r="EF32" s="166"/>
      <c r="EG32" s="167"/>
      <c r="EH32" s="167"/>
      <c r="EI32" s="164"/>
      <c r="EJ32" s="165"/>
      <c r="EK32" s="163"/>
      <c r="EL32" s="166"/>
      <c r="EM32" s="167"/>
      <c r="EN32" s="167"/>
      <c r="EO32" s="164"/>
      <c r="EP32" s="165"/>
      <c r="EQ32" s="163"/>
      <c r="ER32" s="166"/>
      <c r="ES32" s="167"/>
      <c r="ET32" s="167"/>
      <c r="EU32" s="164"/>
      <c r="EV32" s="165"/>
      <c r="EW32" s="163"/>
      <c r="EX32" s="166"/>
      <c r="EY32" s="167"/>
      <c r="EZ32" s="167"/>
      <c r="FA32" s="164"/>
      <c r="FB32" s="165"/>
      <c r="FC32" s="163"/>
      <c r="FD32" s="166"/>
      <c r="FE32" s="167"/>
      <c r="FF32" s="167"/>
      <c r="FG32" s="164"/>
      <c r="FH32" s="165"/>
      <c r="FI32" s="163"/>
      <c r="FJ32" s="166"/>
      <c r="FK32" s="167"/>
      <c r="FL32" s="167"/>
      <c r="FM32" s="164"/>
      <c r="FN32" s="165"/>
      <c r="FO32" s="163"/>
      <c r="FP32" s="166"/>
      <c r="FQ32" s="167"/>
      <c r="FR32" s="167"/>
      <c r="FS32" s="164"/>
      <c r="FT32" s="165"/>
      <c r="FU32" s="163"/>
      <c r="FV32" s="166"/>
      <c r="FW32" s="167"/>
      <c r="FX32" s="167"/>
      <c r="FY32" s="164"/>
      <c r="FZ32" s="165"/>
      <c r="GA32" s="163"/>
      <c r="GB32" s="166"/>
      <c r="GC32" s="167"/>
      <c r="GD32" s="167"/>
      <c r="GE32" s="164"/>
      <c r="GF32" s="165"/>
      <c r="GG32" s="163"/>
      <c r="GH32" s="166"/>
      <c r="GI32" s="167"/>
      <c r="GJ32" s="167"/>
      <c r="GK32" s="164"/>
      <c r="GL32" s="165"/>
      <c r="GM32" s="163"/>
      <c r="GN32" s="166"/>
      <c r="GO32" s="167"/>
      <c r="GP32" s="167"/>
      <c r="GQ32" s="164"/>
      <c r="GR32" s="165"/>
      <c r="GS32" s="163"/>
      <c r="GT32" s="166"/>
      <c r="GU32" s="167"/>
      <c r="GV32" s="167"/>
      <c r="GW32" s="164"/>
      <c r="GX32" s="165"/>
      <c r="GY32" s="163"/>
      <c r="GZ32" s="166"/>
      <c r="HA32" s="167"/>
      <c r="HB32" s="167"/>
      <c r="HC32" s="164"/>
      <c r="HD32" s="165"/>
      <c r="HE32" s="163"/>
      <c r="HF32" s="166"/>
      <c r="HG32" s="167"/>
      <c r="HH32" s="167"/>
      <c r="HI32" s="164"/>
      <c r="HJ32" s="165"/>
      <c r="HK32" s="163"/>
      <c r="HL32" s="166"/>
      <c r="HM32" s="167"/>
      <c r="HN32" s="167"/>
      <c r="HO32" s="164"/>
      <c r="HP32" s="165"/>
      <c r="HQ32" s="163"/>
      <c r="HR32" s="166"/>
      <c r="HS32" s="167"/>
      <c r="HT32" s="167"/>
      <c r="HU32" s="164"/>
      <c r="HV32" s="165"/>
      <c r="HW32" s="163"/>
      <c r="HX32" s="166"/>
      <c r="HY32" s="167"/>
      <c r="HZ32" s="167"/>
      <c r="IA32" s="164"/>
      <c r="IB32" s="165"/>
      <c r="IC32" s="163"/>
      <c r="ID32" s="166"/>
      <c r="IE32" s="167"/>
      <c r="IF32" s="167"/>
      <c r="IG32" s="164"/>
      <c r="IH32" s="165"/>
      <c r="II32" s="163"/>
      <c r="IJ32" s="166"/>
      <c r="IK32" s="167"/>
      <c r="IL32" s="167"/>
      <c r="IM32" s="164"/>
      <c r="IN32" s="165"/>
      <c r="IO32" s="163"/>
      <c r="IP32" s="166"/>
      <c r="IQ32" s="167"/>
      <c r="IR32" s="167"/>
      <c r="IS32" s="164"/>
      <c r="IT32" s="165"/>
      <c r="IU32" s="163"/>
      <c r="IV32" s="166"/>
    </row>
    <row r="33" spans="1:256" s="211" customFormat="1" ht="12.75">
      <c r="A33" s="164"/>
      <c r="B33" s="260" t="s">
        <v>529</v>
      </c>
      <c r="C33" s="163" t="s">
        <v>710</v>
      </c>
      <c r="D33" s="166">
        <v>1</v>
      </c>
      <c r="E33" s="167"/>
      <c r="F33" s="167">
        <f t="shared" si="0"/>
        <v>0</v>
      </c>
      <c r="G33" s="164"/>
      <c r="H33" s="165"/>
      <c r="I33" s="163"/>
      <c r="J33" s="166"/>
      <c r="K33" s="167"/>
      <c r="L33" s="167"/>
      <c r="M33" s="164"/>
      <c r="N33" s="165"/>
      <c r="O33" s="163"/>
      <c r="P33" s="166"/>
      <c r="Q33" s="167"/>
      <c r="R33" s="167"/>
      <c r="S33" s="164"/>
      <c r="T33" s="165"/>
      <c r="U33" s="163"/>
      <c r="V33" s="166"/>
      <c r="W33" s="167"/>
      <c r="X33" s="167"/>
      <c r="Y33" s="164"/>
      <c r="Z33" s="165"/>
      <c r="AA33" s="163"/>
      <c r="AB33" s="166"/>
      <c r="AC33" s="167"/>
      <c r="AD33" s="167"/>
      <c r="AE33" s="164"/>
      <c r="AF33" s="165"/>
      <c r="AG33" s="163"/>
      <c r="AH33" s="166"/>
      <c r="AI33" s="167"/>
      <c r="AJ33" s="167"/>
      <c r="AK33" s="164"/>
      <c r="AL33" s="165"/>
      <c r="AM33" s="163"/>
      <c r="AN33" s="166"/>
      <c r="AO33" s="167"/>
      <c r="AP33" s="167"/>
      <c r="AQ33" s="164"/>
      <c r="AR33" s="165"/>
      <c r="AS33" s="163"/>
      <c r="AT33" s="166"/>
      <c r="AU33" s="167"/>
      <c r="AV33" s="167"/>
      <c r="AW33" s="164"/>
      <c r="AX33" s="165"/>
      <c r="AY33" s="163"/>
      <c r="AZ33" s="166"/>
      <c r="BA33" s="167"/>
      <c r="BB33" s="167"/>
      <c r="BC33" s="164"/>
      <c r="BD33" s="165"/>
      <c r="BE33" s="163"/>
      <c r="BF33" s="166"/>
      <c r="BG33" s="167"/>
      <c r="BH33" s="167"/>
      <c r="BI33" s="164"/>
      <c r="BJ33" s="165"/>
      <c r="BK33" s="163"/>
      <c r="BL33" s="166"/>
      <c r="BM33" s="167"/>
      <c r="BN33" s="167"/>
      <c r="BO33" s="164"/>
      <c r="BP33" s="165"/>
      <c r="BQ33" s="163"/>
      <c r="BR33" s="166"/>
      <c r="BS33" s="167"/>
      <c r="BT33" s="167"/>
      <c r="BU33" s="164"/>
      <c r="BV33" s="165"/>
      <c r="BW33" s="163"/>
      <c r="BX33" s="166"/>
      <c r="BY33" s="167"/>
      <c r="BZ33" s="167"/>
      <c r="CA33" s="164"/>
      <c r="CB33" s="165"/>
      <c r="CC33" s="163"/>
      <c r="CD33" s="166"/>
      <c r="CE33" s="167"/>
      <c r="CF33" s="167"/>
      <c r="CG33" s="164"/>
      <c r="CH33" s="165"/>
      <c r="CI33" s="163"/>
      <c r="CJ33" s="166"/>
      <c r="CK33" s="167"/>
      <c r="CL33" s="167"/>
      <c r="CM33" s="164"/>
      <c r="CN33" s="165"/>
      <c r="CO33" s="163"/>
      <c r="CP33" s="166"/>
      <c r="CQ33" s="167"/>
      <c r="CR33" s="167"/>
      <c r="CS33" s="164"/>
      <c r="CT33" s="165"/>
      <c r="CU33" s="163"/>
      <c r="CV33" s="166"/>
      <c r="CW33" s="167"/>
      <c r="CX33" s="167"/>
      <c r="CY33" s="164"/>
      <c r="CZ33" s="165"/>
      <c r="DA33" s="163"/>
      <c r="DB33" s="166"/>
      <c r="DC33" s="167"/>
      <c r="DD33" s="167"/>
      <c r="DE33" s="164"/>
      <c r="DF33" s="165"/>
      <c r="DG33" s="163"/>
      <c r="DH33" s="166"/>
      <c r="DI33" s="167"/>
      <c r="DJ33" s="167"/>
      <c r="DK33" s="164"/>
      <c r="DL33" s="165"/>
      <c r="DM33" s="163"/>
      <c r="DN33" s="166"/>
      <c r="DO33" s="167"/>
      <c r="DP33" s="167"/>
      <c r="DQ33" s="164"/>
      <c r="DR33" s="165"/>
      <c r="DS33" s="163"/>
      <c r="DT33" s="166"/>
      <c r="DU33" s="167"/>
      <c r="DV33" s="167"/>
      <c r="DW33" s="164"/>
      <c r="DX33" s="165"/>
      <c r="DY33" s="163"/>
      <c r="DZ33" s="166"/>
      <c r="EA33" s="167"/>
      <c r="EB33" s="167"/>
      <c r="EC33" s="164"/>
      <c r="ED33" s="165"/>
      <c r="EE33" s="163"/>
      <c r="EF33" s="166"/>
      <c r="EG33" s="167"/>
      <c r="EH33" s="167"/>
      <c r="EI33" s="164"/>
      <c r="EJ33" s="165"/>
      <c r="EK33" s="163"/>
      <c r="EL33" s="166"/>
      <c r="EM33" s="167"/>
      <c r="EN33" s="167"/>
      <c r="EO33" s="164"/>
      <c r="EP33" s="165"/>
      <c r="EQ33" s="163"/>
      <c r="ER33" s="166"/>
      <c r="ES33" s="167"/>
      <c r="ET33" s="167"/>
      <c r="EU33" s="164"/>
      <c r="EV33" s="165"/>
      <c r="EW33" s="163"/>
      <c r="EX33" s="166"/>
      <c r="EY33" s="167"/>
      <c r="EZ33" s="167"/>
      <c r="FA33" s="164"/>
      <c r="FB33" s="165"/>
      <c r="FC33" s="163"/>
      <c r="FD33" s="166"/>
      <c r="FE33" s="167"/>
      <c r="FF33" s="167"/>
      <c r="FG33" s="164"/>
      <c r="FH33" s="165"/>
      <c r="FI33" s="163"/>
      <c r="FJ33" s="166"/>
      <c r="FK33" s="167"/>
      <c r="FL33" s="167"/>
      <c r="FM33" s="164"/>
      <c r="FN33" s="165"/>
      <c r="FO33" s="163"/>
      <c r="FP33" s="166"/>
      <c r="FQ33" s="167"/>
      <c r="FR33" s="167"/>
      <c r="FS33" s="164"/>
      <c r="FT33" s="165"/>
      <c r="FU33" s="163"/>
      <c r="FV33" s="166"/>
      <c r="FW33" s="167"/>
      <c r="FX33" s="167"/>
      <c r="FY33" s="164"/>
      <c r="FZ33" s="165"/>
      <c r="GA33" s="163"/>
      <c r="GB33" s="166"/>
      <c r="GC33" s="167"/>
      <c r="GD33" s="167"/>
      <c r="GE33" s="164"/>
      <c r="GF33" s="165"/>
      <c r="GG33" s="163"/>
      <c r="GH33" s="166"/>
      <c r="GI33" s="167"/>
      <c r="GJ33" s="167"/>
      <c r="GK33" s="164"/>
      <c r="GL33" s="165"/>
      <c r="GM33" s="163"/>
      <c r="GN33" s="166"/>
      <c r="GO33" s="167"/>
      <c r="GP33" s="167"/>
      <c r="GQ33" s="164"/>
      <c r="GR33" s="165"/>
      <c r="GS33" s="163"/>
      <c r="GT33" s="166"/>
      <c r="GU33" s="167"/>
      <c r="GV33" s="167"/>
      <c r="GW33" s="164"/>
      <c r="GX33" s="165"/>
      <c r="GY33" s="163"/>
      <c r="GZ33" s="166"/>
      <c r="HA33" s="167"/>
      <c r="HB33" s="167"/>
      <c r="HC33" s="164"/>
      <c r="HD33" s="165"/>
      <c r="HE33" s="163"/>
      <c r="HF33" s="166"/>
      <c r="HG33" s="167"/>
      <c r="HH33" s="167"/>
      <c r="HI33" s="164"/>
      <c r="HJ33" s="165"/>
      <c r="HK33" s="163"/>
      <c r="HL33" s="166"/>
      <c r="HM33" s="167"/>
      <c r="HN33" s="167"/>
      <c r="HO33" s="164"/>
      <c r="HP33" s="165"/>
      <c r="HQ33" s="163"/>
      <c r="HR33" s="166"/>
      <c r="HS33" s="167"/>
      <c r="HT33" s="167"/>
      <c r="HU33" s="164"/>
      <c r="HV33" s="165"/>
      <c r="HW33" s="163"/>
      <c r="HX33" s="166"/>
      <c r="HY33" s="167"/>
      <c r="HZ33" s="167"/>
      <c r="IA33" s="164"/>
      <c r="IB33" s="165"/>
      <c r="IC33" s="163"/>
      <c r="ID33" s="166"/>
      <c r="IE33" s="167"/>
      <c r="IF33" s="167"/>
      <c r="IG33" s="164"/>
      <c r="IH33" s="165"/>
      <c r="II33" s="163"/>
      <c r="IJ33" s="166"/>
      <c r="IK33" s="167"/>
      <c r="IL33" s="167"/>
      <c r="IM33" s="164"/>
      <c r="IN33" s="165"/>
      <c r="IO33" s="163"/>
      <c r="IP33" s="166"/>
      <c r="IQ33" s="167"/>
      <c r="IR33" s="167"/>
      <c r="IS33" s="164"/>
      <c r="IT33" s="165"/>
      <c r="IU33" s="163"/>
      <c r="IV33" s="166"/>
    </row>
    <row r="34" spans="1:256" s="211" customFormat="1" ht="12.75">
      <c r="A34" s="164"/>
      <c r="B34" s="260" t="s">
        <v>534</v>
      </c>
      <c r="C34" s="163" t="s">
        <v>315</v>
      </c>
      <c r="D34" s="166">
        <v>1</v>
      </c>
      <c r="E34" s="167"/>
      <c r="F34" s="167">
        <f t="shared" si="0"/>
        <v>0</v>
      </c>
      <c r="G34" s="164"/>
      <c r="H34" s="165"/>
      <c r="I34" s="163"/>
      <c r="J34" s="166"/>
      <c r="K34" s="167"/>
      <c r="L34" s="167"/>
      <c r="M34" s="164"/>
      <c r="N34" s="165"/>
      <c r="O34" s="163"/>
      <c r="P34" s="166"/>
      <c r="Q34" s="167"/>
      <c r="R34" s="167"/>
      <c r="S34" s="164"/>
      <c r="T34" s="165"/>
      <c r="U34" s="163"/>
      <c r="V34" s="166"/>
      <c r="W34" s="167"/>
      <c r="X34" s="167"/>
      <c r="Y34" s="164"/>
      <c r="Z34" s="165"/>
      <c r="AA34" s="163"/>
      <c r="AB34" s="166"/>
      <c r="AC34" s="167"/>
      <c r="AD34" s="167"/>
      <c r="AE34" s="164"/>
      <c r="AF34" s="165"/>
      <c r="AG34" s="163"/>
      <c r="AH34" s="166"/>
      <c r="AI34" s="167"/>
      <c r="AJ34" s="167"/>
      <c r="AK34" s="164"/>
      <c r="AL34" s="165"/>
      <c r="AM34" s="163"/>
      <c r="AN34" s="166"/>
      <c r="AO34" s="167"/>
      <c r="AP34" s="167"/>
      <c r="AQ34" s="164"/>
      <c r="AR34" s="165"/>
      <c r="AS34" s="163"/>
      <c r="AT34" s="166"/>
      <c r="AU34" s="167"/>
      <c r="AV34" s="167"/>
      <c r="AW34" s="164"/>
      <c r="AX34" s="165"/>
      <c r="AY34" s="163"/>
      <c r="AZ34" s="166"/>
      <c r="BA34" s="167"/>
      <c r="BB34" s="167"/>
      <c r="BC34" s="164"/>
      <c r="BD34" s="165"/>
      <c r="BE34" s="163"/>
      <c r="BF34" s="166"/>
      <c r="BG34" s="167"/>
      <c r="BH34" s="167"/>
      <c r="BI34" s="164"/>
      <c r="BJ34" s="165"/>
      <c r="BK34" s="163"/>
      <c r="BL34" s="166"/>
      <c r="BM34" s="167"/>
      <c r="BN34" s="167"/>
      <c r="BO34" s="164"/>
      <c r="BP34" s="165"/>
      <c r="BQ34" s="163"/>
      <c r="BR34" s="166"/>
      <c r="BS34" s="167"/>
      <c r="BT34" s="167"/>
      <c r="BU34" s="164"/>
      <c r="BV34" s="165"/>
      <c r="BW34" s="163"/>
      <c r="BX34" s="166"/>
      <c r="BY34" s="167"/>
      <c r="BZ34" s="167"/>
      <c r="CA34" s="164"/>
      <c r="CB34" s="165"/>
      <c r="CC34" s="163"/>
      <c r="CD34" s="166"/>
      <c r="CE34" s="167"/>
      <c r="CF34" s="167"/>
      <c r="CG34" s="164"/>
      <c r="CH34" s="165"/>
      <c r="CI34" s="163"/>
      <c r="CJ34" s="166"/>
      <c r="CK34" s="167"/>
      <c r="CL34" s="167"/>
      <c r="CM34" s="164"/>
      <c r="CN34" s="165"/>
      <c r="CO34" s="163"/>
      <c r="CP34" s="166"/>
      <c r="CQ34" s="167"/>
      <c r="CR34" s="167"/>
      <c r="CS34" s="164"/>
      <c r="CT34" s="165"/>
      <c r="CU34" s="163"/>
      <c r="CV34" s="166"/>
      <c r="CW34" s="167"/>
      <c r="CX34" s="167"/>
      <c r="CY34" s="164"/>
      <c r="CZ34" s="165"/>
      <c r="DA34" s="163"/>
      <c r="DB34" s="166"/>
      <c r="DC34" s="167"/>
      <c r="DD34" s="167"/>
      <c r="DE34" s="164"/>
      <c r="DF34" s="165"/>
      <c r="DG34" s="163"/>
      <c r="DH34" s="166"/>
      <c r="DI34" s="167"/>
      <c r="DJ34" s="167"/>
      <c r="DK34" s="164"/>
      <c r="DL34" s="165"/>
      <c r="DM34" s="163"/>
      <c r="DN34" s="166"/>
      <c r="DO34" s="167"/>
      <c r="DP34" s="167"/>
      <c r="DQ34" s="164"/>
      <c r="DR34" s="165"/>
      <c r="DS34" s="163"/>
      <c r="DT34" s="166"/>
      <c r="DU34" s="167"/>
      <c r="DV34" s="167"/>
      <c r="DW34" s="164"/>
      <c r="DX34" s="165"/>
      <c r="DY34" s="163"/>
      <c r="DZ34" s="166"/>
      <c r="EA34" s="167"/>
      <c r="EB34" s="167"/>
      <c r="EC34" s="164"/>
      <c r="ED34" s="165"/>
      <c r="EE34" s="163"/>
      <c r="EF34" s="166"/>
      <c r="EG34" s="167"/>
      <c r="EH34" s="167"/>
      <c r="EI34" s="164"/>
      <c r="EJ34" s="165"/>
      <c r="EK34" s="163"/>
      <c r="EL34" s="166"/>
      <c r="EM34" s="167"/>
      <c r="EN34" s="167"/>
      <c r="EO34" s="164"/>
      <c r="EP34" s="165"/>
      <c r="EQ34" s="163"/>
      <c r="ER34" s="166"/>
      <c r="ES34" s="167"/>
      <c r="ET34" s="167"/>
      <c r="EU34" s="164"/>
      <c r="EV34" s="165"/>
      <c r="EW34" s="163"/>
      <c r="EX34" s="166"/>
      <c r="EY34" s="167"/>
      <c r="EZ34" s="167"/>
      <c r="FA34" s="164"/>
      <c r="FB34" s="165"/>
      <c r="FC34" s="163"/>
      <c r="FD34" s="166"/>
      <c r="FE34" s="167"/>
      <c r="FF34" s="167"/>
      <c r="FG34" s="164"/>
      <c r="FH34" s="165"/>
      <c r="FI34" s="163"/>
      <c r="FJ34" s="166"/>
      <c r="FK34" s="167"/>
      <c r="FL34" s="167"/>
      <c r="FM34" s="164"/>
      <c r="FN34" s="165"/>
      <c r="FO34" s="163"/>
      <c r="FP34" s="166"/>
      <c r="FQ34" s="167"/>
      <c r="FR34" s="167"/>
      <c r="FS34" s="164"/>
      <c r="FT34" s="165"/>
      <c r="FU34" s="163"/>
      <c r="FV34" s="166"/>
      <c r="FW34" s="167"/>
      <c r="FX34" s="167"/>
      <c r="FY34" s="164"/>
      <c r="FZ34" s="165"/>
      <c r="GA34" s="163"/>
      <c r="GB34" s="166"/>
      <c r="GC34" s="167"/>
      <c r="GD34" s="167"/>
      <c r="GE34" s="164"/>
      <c r="GF34" s="165"/>
      <c r="GG34" s="163"/>
      <c r="GH34" s="166"/>
      <c r="GI34" s="167"/>
      <c r="GJ34" s="167"/>
      <c r="GK34" s="164"/>
      <c r="GL34" s="165"/>
      <c r="GM34" s="163"/>
      <c r="GN34" s="166"/>
      <c r="GO34" s="167"/>
      <c r="GP34" s="167"/>
      <c r="GQ34" s="164"/>
      <c r="GR34" s="165"/>
      <c r="GS34" s="163"/>
      <c r="GT34" s="166"/>
      <c r="GU34" s="167"/>
      <c r="GV34" s="167"/>
      <c r="GW34" s="164"/>
      <c r="GX34" s="165"/>
      <c r="GY34" s="163"/>
      <c r="GZ34" s="166"/>
      <c r="HA34" s="167"/>
      <c r="HB34" s="167"/>
      <c r="HC34" s="164"/>
      <c r="HD34" s="165"/>
      <c r="HE34" s="163"/>
      <c r="HF34" s="166"/>
      <c r="HG34" s="167"/>
      <c r="HH34" s="167"/>
      <c r="HI34" s="164"/>
      <c r="HJ34" s="165"/>
      <c r="HK34" s="163"/>
      <c r="HL34" s="166"/>
      <c r="HM34" s="167"/>
      <c r="HN34" s="167"/>
      <c r="HO34" s="164"/>
      <c r="HP34" s="165"/>
      <c r="HQ34" s="163"/>
      <c r="HR34" s="166"/>
      <c r="HS34" s="167"/>
      <c r="HT34" s="167"/>
      <c r="HU34" s="164"/>
      <c r="HV34" s="165"/>
      <c r="HW34" s="163"/>
      <c r="HX34" s="166"/>
      <c r="HY34" s="167"/>
      <c r="HZ34" s="167"/>
      <c r="IA34" s="164"/>
      <c r="IB34" s="165"/>
      <c r="IC34" s="163"/>
      <c r="ID34" s="166"/>
      <c r="IE34" s="167"/>
      <c r="IF34" s="167"/>
      <c r="IG34" s="164"/>
      <c r="IH34" s="165"/>
      <c r="II34" s="163"/>
      <c r="IJ34" s="166"/>
      <c r="IK34" s="167"/>
      <c r="IL34" s="167"/>
      <c r="IM34" s="164"/>
      <c r="IN34" s="165"/>
      <c r="IO34" s="163"/>
      <c r="IP34" s="166"/>
      <c r="IQ34" s="167"/>
      <c r="IR34" s="167"/>
      <c r="IS34" s="164"/>
      <c r="IT34" s="165"/>
      <c r="IU34" s="163"/>
      <c r="IV34" s="166"/>
    </row>
    <row r="35" spans="1:256" s="195" customFormat="1" ht="12.75">
      <c r="A35" s="164"/>
      <c r="B35" s="260" t="s">
        <v>531</v>
      </c>
      <c r="C35" s="163"/>
      <c r="D35" s="166"/>
      <c r="E35" s="167"/>
      <c r="F35" s="167"/>
      <c r="G35" s="164"/>
      <c r="H35" s="165"/>
      <c r="I35" s="163"/>
      <c r="J35" s="166"/>
      <c r="K35" s="167"/>
      <c r="L35" s="167"/>
      <c r="M35" s="164"/>
      <c r="N35" s="165"/>
      <c r="O35" s="163"/>
      <c r="P35" s="166"/>
      <c r="Q35" s="167"/>
      <c r="R35" s="167"/>
      <c r="S35" s="164"/>
      <c r="T35" s="165"/>
      <c r="U35" s="163"/>
      <c r="V35" s="166"/>
      <c r="W35" s="167"/>
      <c r="X35" s="167"/>
      <c r="Y35" s="164"/>
      <c r="Z35" s="165"/>
      <c r="AA35" s="163"/>
      <c r="AB35" s="166"/>
      <c r="AC35" s="167"/>
      <c r="AD35" s="167"/>
      <c r="AE35" s="164"/>
      <c r="AF35" s="165"/>
      <c r="AG35" s="163"/>
      <c r="AH35" s="166"/>
      <c r="AI35" s="167"/>
      <c r="AJ35" s="167"/>
      <c r="AK35" s="164"/>
      <c r="AL35" s="165"/>
      <c r="AM35" s="163"/>
      <c r="AN35" s="166"/>
      <c r="AO35" s="167"/>
      <c r="AP35" s="167"/>
      <c r="AQ35" s="164"/>
      <c r="AR35" s="165"/>
      <c r="AS35" s="163"/>
      <c r="AT35" s="166"/>
      <c r="AU35" s="167"/>
      <c r="AV35" s="167"/>
      <c r="AW35" s="164"/>
      <c r="AX35" s="165"/>
      <c r="AY35" s="163"/>
      <c r="AZ35" s="166"/>
      <c r="BA35" s="167"/>
      <c r="BB35" s="167"/>
      <c r="BC35" s="164"/>
      <c r="BD35" s="165"/>
      <c r="BE35" s="163"/>
      <c r="BF35" s="166"/>
      <c r="BG35" s="167"/>
      <c r="BH35" s="167"/>
      <c r="BI35" s="164"/>
      <c r="BJ35" s="165"/>
      <c r="BK35" s="163"/>
      <c r="BL35" s="166"/>
      <c r="BM35" s="167"/>
      <c r="BN35" s="167"/>
      <c r="BO35" s="164"/>
      <c r="BP35" s="165"/>
      <c r="BQ35" s="163"/>
      <c r="BR35" s="166"/>
      <c r="BS35" s="167"/>
      <c r="BT35" s="167"/>
      <c r="BU35" s="164"/>
      <c r="BV35" s="165"/>
      <c r="BW35" s="163"/>
      <c r="BX35" s="166"/>
      <c r="BY35" s="167"/>
      <c r="BZ35" s="167"/>
      <c r="CA35" s="164"/>
      <c r="CB35" s="165"/>
      <c r="CC35" s="163"/>
      <c r="CD35" s="166"/>
      <c r="CE35" s="167"/>
      <c r="CF35" s="167"/>
      <c r="CG35" s="164"/>
      <c r="CH35" s="165"/>
      <c r="CI35" s="163"/>
      <c r="CJ35" s="166"/>
      <c r="CK35" s="167"/>
      <c r="CL35" s="167"/>
      <c r="CM35" s="164"/>
      <c r="CN35" s="165"/>
      <c r="CO35" s="163"/>
      <c r="CP35" s="166"/>
      <c r="CQ35" s="167"/>
      <c r="CR35" s="167"/>
      <c r="CS35" s="164"/>
      <c r="CT35" s="165"/>
      <c r="CU35" s="163"/>
      <c r="CV35" s="166"/>
      <c r="CW35" s="167"/>
      <c r="CX35" s="167"/>
      <c r="CY35" s="164"/>
      <c r="CZ35" s="165"/>
      <c r="DA35" s="163"/>
      <c r="DB35" s="166"/>
      <c r="DC35" s="167"/>
      <c r="DD35" s="167"/>
      <c r="DE35" s="164"/>
      <c r="DF35" s="165"/>
      <c r="DG35" s="163"/>
      <c r="DH35" s="166"/>
      <c r="DI35" s="167"/>
      <c r="DJ35" s="167"/>
      <c r="DK35" s="164"/>
      <c r="DL35" s="165"/>
      <c r="DM35" s="163"/>
      <c r="DN35" s="166"/>
      <c r="DO35" s="167"/>
      <c r="DP35" s="167"/>
      <c r="DQ35" s="164"/>
      <c r="DR35" s="165"/>
      <c r="DS35" s="163"/>
      <c r="DT35" s="166"/>
      <c r="DU35" s="167"/>
      <c r="DV35" s="167"/>
      <c r="DW35" s="164"/>
      <c r="DX35" s="165"/>
      <c r="DY35" s="163"/>
      <c r="DZ35" s="166"/>
      <c r="EA35" s="167"/>
      <c r="EB35" s="167"/>
      <c r="EC35" s="164"/>
      <c r="ED35" s="165"/>
      <c r="EE35" s="163"/>
      <c r="EF35" s="166"/>
      <c r="EG35" s="167"/>
      <c r="EH35" s="167"/>
      <c r="EI35" s="164"/>
      <c r="EJ35" s="165"/>
      <c r="EK35" s="163"/>
      <c r="EL35" s="166"/>
      <c r="EM35" s="167"/>
      <c r="EN35" s="167"/>
      <c r="EO35" s="164"/>
      <c r="EP35" s="165"/>
      <c r="EQ35" s="163"/>
      <c r="ER35" s="166"/>
      <c r="ES35" s="167"/>
      <c r="ET35" s="167"/>
      <c r="EU35" s="164"/>
      <c r="EV35" s="165"/>
      <c r="EW35" s="163"/>
      <c r="EX35" s="166"/>
      <c r="EY35" s="167"/>
      <c r="EZ35" s="167"/>
      <c r="FA35" s="164"/>
      <c r="FB35" s="165"/>
      <c r="FC35" s="163"/>
      <c r="FD35" s="166"/>
      <c r="FE35" s="167"/>
      <c r="FF35" s="167"/>
      <c r="FG35" s="164"/>
      <c r="FH35" s="165"/>
      <c r="FI35" s="163"/>
      <c r="FJ35" s="166"/>
      <c r="FK35" s="167"/>
      <c r="FL35" s="167"/>
      <c r="FM35" s="164"/>
      <c r="FN35" s="165"/>
      <c r="FO35" s="163"/>
      <c r="FP35" s="166"/>
      <c r="FQ35" s="167"/>
      <c r="FR35" s="167"/>
      <c r="FS35" s="164"/>
      <c r="FT35" s="165"/>
      <c r="FU35" s="163"/>
      <c r="FV35" s="166"/>
      <c r="FW35" s="167"/>
      <c r="FX35" s="167"/>
      <c r="FY35" s="164"/>
      <c r="FZ35" s="165"/>
      <c r="GA35" s="163"/>
      <c r="GB35" s="166"/>
      <c r="GC35" s="167"/>
      <c r="GD35" s="167"/>
      <c r="GE35" s="164"/>
      <c r="GF35" s="165"/>
      <c r="GG35" s="163"/>
      <c r="GH35" s="166"/>
      <c r="GI35" s="167"/>
      <c r="GJ35" s="167"/>
      <c r="GK35" s="164"/>
      <c r="GL35" s="165"/>
      <c r="GM35" s="163"/>
      <c r="GN35" s="166"/>
      <c r="GO35" s="167"/>
      <c r="GP35" s="167"/>
      <c r="GQ35" s="164"/>
      <c r="GR35" s="165"/>
      <c r="GS35" s="163"/>
      <c r="GT35" s="166"/>
      <c r="GU35" s="167"/>
      <c r="GV35" s="167"/>
      <c r="GW35" s="164"/>
      <c r="GX35" s="165"/>
      <c r="GY35" s="163"/>
      <c r="GZ35" s="166"/>
      <c r="HA35" s="167"/>
      <c r="HB35" s="167"/>
      <c r="HC35" s="164"/>
      <c r="HD35" s="165"/>
      <c r="HE35" s="163"/>
      <c r="HF35" s="166"/>
      <c r="HG35" s="167"/>
      <c r="HH35" s="167"/>
      <c r="HI35" s="164"/>
      <c r="HJ35" s="165"/>
      <c r="HK35" s="163"/>
      <c r="HL35" s="166"/>
      <c r="HM35" s="167"/>
      <c r="HN35" s="167"/>
      <c r="HO35" s="164"/>
      <c r="HP35" s="165"/>
      <c r="HQ35" s="163"/>
      <c r="HR35" s="166"/>
      <c r="HS35" s="167"/>
      <c r="HT35" s="167"/>
      <c r="HU35" s="164"/>
      <c r="HV35" s="165"/>
      <c r="HW35" s="163"/>
      <c r="HX35" s="166"/>
      <c r="HY35" s="167"/>
      <c r="HZ35" s="167"/>
      <c r="IA35" s="164"/>
      <c r="IB35" s="165"/>
      <c r="IC35" s="163"/>
      <c r="ID35" s="166"/>
      <c r="IE35" s="167"/>
      <c r="IF35" s="167"/>
      <c r="IG35" s="164"/>
      <c r="IH35" s="165"/>
      <c r="II35" s="163"/>
      <c r="IJ35" s="166"/>
      <c r="IK35" s="167"/>
      <c r="IL35" s="167"/>
      <c r="IM35" s="164"/>
      <c r="IN35" s="165"/>
      <c r="IO35" s="163"/>
      <c r="IP35" s="166"/>
      <c r="IQ35" s="167"/>
      <c r="IR35" s="167"/>
      <c r="IS35" s="164"/>
      <c r="IT35" s="165"/>
      <c r="IU35" s="163"/>
      <c r="IV35" s="166"/>
    </row>
    <row r="36" spans="1:256" s="195" customFormat="1" ht="12.75">
      <c r="A36" s="164"/>
      <c r="B36" s="165" t="s">
        <v>381</v>
      </c>
      <c r="C36" s="163" t="s">
        <v>705</v>
      </c>
      <c r="D36" s="166">
        <v>8</v>
      </c>
      <c r="E36" s="167"/>
      <c r="F36" s="167">
        <f>D36*E36</f>
        <v>0</v>
      </c>
      <c r="G36" s="164"/>
      <c r="H36" s="165"/>
      <c r="I36" s="163"/>
      <c r="J36" s="166"/>
      <c r="K36" s="167"/>
      <c r="L36" s="167"/>
      <c r="M36" s="164"/>
      <c r="N36" s="165"/>
      <c r="O36" s="163"/>
      <c r="P36" s="166"/>
      <c r="Q36" s="167"/>
      <c r="R36" s="167"/>
      <c r="S36" s="164"/>
      <c r="T36" s="165"/>
      <c r="U36" s="163"/>
      <c r="V36" s="166"/>
      <c r="W36" s="167"/>
      <c r="X36" s="167"/>
      <c r="Y36" s="164"/>
      <c r="Z36" s="165"/>
      <c r="AA36" s="163"/>
      <c r="AB36" s="166"/>
      <c r="AC36" s="167"/>
      <c r="AD36" s="167"/>
      <c r="AE36" s="164"/>
      <c r="AF36" s="165"/>
      <c r="AG36" s="163"/>
      <c r="AH36" s="166"/>
      <c r="AI36" s="167"/>
      <c r="AJ36" s="167"/>
      <c r="AK36" s="164"/>
      <c r="AL36" s="165"/>
      <c r="AM36" s="163"/>
      <c r="AN36" s="166"/>
      <c r="AO36" s="167"/>
      <c r="AP36" s="167"/>
      <c r="AQ36" s="164"/>
      <c r="AR36" s="165"/>
      <c r="AS36" s="163"/>
      <c r="AT36" s="166"/>
      <c r="AU36" s="167"/>
      <c r="AV36" s="167"/>
      <c r="AW36" s="164"/>
      <c r="AX36" s="165"/>
      <c r="AY36" s="163"/>
      <c r="AZ36" s="166"/>
      <c r="BA36" s="167"/>
      <c r="BB36" s="167"/>
      <c r="BC36" s="164"/>
      <c r="BD36" s="165"/>
      <c r="BE36" s="163"/>
      <c r="BF36" s="166"/>
      <c r="BG36" s="167"/>
      <c r="BH36" s="167"/>
      <c r="BI36" s="164"/>
      <c r="BJ36" s="165"/>
      <c r="BK36" s="163"/>
      <c r="BL36" s="166"/>
      <c r="BM36" s="167"/>
      <c r="BN36" s="167"/>
      <c r="BO36" s="164"/>
      <c r="BP36" s="165"/>
      <c r="BQ36" s="163"/>
      <c r="BR36" s="166"/>
      <c r="BS36" s="167"/>
      <c r="BT36" s="167"/>
      <c r="BU36" s="164"/>
      <c r="BV36" s="165"/>
      <c r="BW36" s="163"/>
      <c r="BX36" s="166"/>
      <c r="BY36" s="167"/>
      <c r="BZ36" s="167"/>
      <c r="CA36" s="164"/>
      <c r="CB36" s="165"/>
      <c r="CC36" s="163"/>
      <c r="CD36" s="166"/>
      <c r="CE36" s="167"/>
      <c r="CF36" s="167"/>
      <c r="CG36" s="164"/>
      <c r="CH36" s="165"/>
      <c r="CI36" s="163"/>
      <c r="CJ36" s="166"/>
      <c r="CK36" s="167"/>
      <c r="CL36" s="167"/>
      <c r="CM36" s="164"/>
      <c r="CN36" s="165"/>
      <c r="CO36" s="163"/>
      <c r="CP36" s="166"/>
      <c r="CQ36" s="167"/>
      <c r="CR36" s="167"/>
      <c r="CS36" s="164"/>
      <c r="CT36" s="165"/>
      <c r="CU36" s="163"/>
      <c r="CV36" s="166"/>
      <c r="CW36" s="167"/>
      <c r="CX36" s="167"/>
      <c r="CY36" s="164"/>
      <c r="CZ36" s="165"/>
      <c r="DA36" s="163"/>
      <c r="DB36" s="166"/>
      <c r="DC36" s="167"/>
      <c r="DD36" s="167"/>
      <c r="DE36" s="164"/>
      <c r="DF36" s="165"/>
      <c r="DG36" s="163"/>
      <c r="DH36" s="166"/>
      <c r="DI36" s="167"/>
      <c r="DJ36" s="167"/>
      <c r="DK36" s="164"/>
      <c r="DL36" s="165"/>
      <c r="DM36" s="163"/>
      <c r="DN36" s="166"/>
      <c r="DO36" s="167"/>
      <c r="DP36" s="167"/>
      <c r="DQ36" s="164"/>
      <c r="DR36" s="165"/>
      <c r="DS36" s="163"/>
      <c r="DT36" s="166"/>
      <c r="DU36" s="167"/>
      <c r="DV36" s="167"/>
      <c r="DW36" s="164"/>
      <c r="DX36" s="165"/>
      <c r="DY36" s="163"/>
      <c r="DZ36" s="166"/>
      <c r="EA36" s="167"/>
      <c r="EB36" s="167"/>
      <c r="EC36" s="164"/>
      <c r="ED36" s="165"/>
      <c r="EE36" s="163"/>
      <c r="EF36" s="166"/>
      <c r="EG36" s="167"/>
      <c r="EH36" s="167"/>
      <c r="EI36" s="164"/>
      <c r="EJ36" s="165"/>
      <c r="EK36" s="163"/>
      <c r="EL36" s="166"/>
      <c r="EM36" s="167"/>
      <c r="EN36" s="167"/>
      <c r="EO36" s="164"/>
      <c r="EP36" s="165"/>
      <c r="EQ36" s="163"/>
      <c r="ER36" s="166"/>
      <c r="ES36" s="167"/>
      <c r="ET36" s="167"/>
      <c r="EU36" s="164"/>
      <c r="EV36" s="165"/>
      <c r="EW36" s="163"/>
      <c r="EX36" s="166"/>
      <c r="EY36" s="167"/>
      <c r="EZ36" s="167"/>
      <c r="FA36" s="164"/>
      <c r="FB36" s="165"/>
      <c r="FC36" s="163"/>
      <c r="FD36" s="166"/>
      <c r="FE36" s="167"/>
      <c r="FF36" s="167"/>
      <c r="FG36" s="164"/>
      <c r="FH36" s="165"/>
      <c r="FI36" s="163"/>
      <c r="FJ36" s="166"/>
      <c r="FK36" s="167"/>
      <c r="FL36" s="167"/>
      <c r="FM36" s="164"/>
      <c r="FN36" s="165"/>
      <c r="FO36" s="163"/>
      <c r="FP36" s="166"/>
      <c r="FQ36" s="167"/>
      <c r="FR36" s="167"/>
      <c r="FS36" s="164"/>
      <c r="FT36" s="165"/>
      <c r="FU36" s="163"/>
      <c r="FV36" s="166"/>
      <c r="FW36" s="167"/>
      <c r="FX36" s="167"/>
      <c r="FY36" s="164"/>
      <c r="FZ36" s="165"/>
      <c r="GA36" s="163"/>
      <c r="GB36" s="166"/>
      <c r="GC36" s="167"/>
      <c r="GD36" s="167"/>
      <c r="GE36" s="164"/>
      <c r="GF36" s="165"/>
      <c r="GG36" s="163"/>
      <c r="GH36" s="166"/>
      <c r="GI36" s="167"/>
      <c r="GJ36" s="167"/>
      <c r="GK36" s="164"/>
      <c r="GL36" s="165"/>
      <c r="GM36" s="163"/>
      <c r="GN36" s="166"/>
      <c r="GO36" s="167"/>
      <c r="GP36" s="167"/>
      <c r="GQ36" s="164"/>
      <c r="GR36" s="165"/>
      <c r="GS36" s="163"/>
      <c r="GT36" s="166"/>
      <c r="GU36" s="167"/>
      <c r="GV36" s="167"/>
      <c r="GW36" s="164"/>
      <c r="GX36" s="165"/>
      <c r="GY36" s="163"/>
      <c r="GZ36" s="166"/>
      <c r="HA36" s="167"/>
      <c r="HB36" s="167"/>
      <c r="HC36" s="164"/>
      <c r="HD36" s="165"/>
      <c r="HE36" s="163"/>
      <c r="HF36" s="166"/>
      <c r="HG36" s="167"/>
      <c r="HH36" s="167"/>
      <c r="HI36" s="164"/>
      <c r="HJ36" s="165"/>
      <c r="HK36" s="163"/>
      <c r="HL36" s="166"/>
      <c r="HM36" s="167"/>
      <c r="HN36" s="167"/>
      <c r="HO36" s="164"/>
      <c r="HP36" s="165"/>
      <c r="HQ36" s="163"/>
      <c r="HR36" s="166"/>
      <c r="HS36" s="167"/>
      <c r="HT36" s="167"/>
      <c r="HU36" s="164"/>
      <c r="HV36" s="165"/>
      <c r="HW36" s="163"/>
      <c r="HX36" s="166"/>
      <c r="HY36" s="167"/>
      <c r="HZ36" s="167"/>
      <c r="IA36" s="164"/>
      <c r="IB36" s="165"/>
      <c r="IC36" s="163"/>
      <c r="ID36" s="166"/>
      <c r="IE36" s="167"/>
      <c r="IF36" s="167"/>
      <c r="IG36" s="164"/>
      <c r="IH36" s="165"/>
      <c r="II36" s="163"/>
      <c r="IJ36" s="166"/>
      <c r="IK36" s="167"/>
      <c r="IL36" s="167"/>
      <c r="IM36" s="164"/>
      <c r="IN36" s="165"/>
      <c r="IO36" s="163"/>
      <c r="IP36" s="166"/>
      <c r="IQ36" s="167"/>
      <c r="IR36" s="167"/>
      <c r="IS36" s="164"/>
      <c r="IT36" s="165"/>
      <c r="IU36" s="163"/>
      <c r="IV36" s="166"/>
    </row>
    <row r="37" spans="1:256" s="195" customFormat="1" ht="12.75">
      <c r="A37" s="164"/>
      <c r="B37" s="165" t="s">
        <v>382</v>
      </c>
      <c r="C37" s="163" t="s">
        <v>705</v>
      </c>
      <c r="D37" s="166">
        <v>28</v>
      </c>
      <c r="E37" s="167"/>
      <c r="F37" s="167">
        <f>D37*E37</f>
        <v>0</v>
      </c>
      <c r="G37" s="164"/>
      <c r="H37" s="165"/>
      <c r="I37" s="163"/>
      <c r="J37" s="166"/>
      <c r="K37" s="167"/>
      <c r="L37" s="167"/>
      <c r="M37" s="164"/>
      <c r="N37" s="165"/>
      <c r="O37" s="163"/>
      <c r="P37" s="166"/>
      <c r="Q37" s="167"/>
      <c r="R37" s="167"/>
      <c r="S37" s="164"/>
      <c r="T37" s="165"/>
      <c r="U37" s="163"/>
      <c r="V37" s="166"/>
      <c r="W37" s="167"/>
      <c r="X37" s="167"/>
      <c r="Y37" s="164"/>
      <c r="Z37" s="165"/>
      <c r="AA37" s="163"/>
      <c r="AB37" s="166"/>
      <c r="AC37" s="167"/>
      <c r="AD37" s="167"/>
      <c r="AE37" s="164"/>
      <c r="AF37" s="165"/>
      <c r="AG37" s="163"/>
      <c r="AH37" s="166"/>
      <c r="AI37" s="167"/>
      <c r="AJ37" s="167"/>
      <c r="AK37" s="164"/>
      <c r="AL37" s="165"/>
      <c r="AM37" s="163"/>
      <c r="AN37" s="166"/>
      <c r="AO37" s="167"/>
      <c r="AP37" s="167"/>
      <c r="AQ37" s="164"/>
      <c r="AR37" s="165"/>
      <c r="AS37" s="163"/>
      <c r="AT37" s="166"/>
      <c r="AU37" s="167"/>
      <c r="AV37" s="167"/>
      <c r="AW37" s="164"/>
      <c r="AX37" s="165"/>
      <c r="AY37" s="163"/>
      <c r="AZ37" s="166"/>
      <c r="BA37" s="167"/>
      <c r="BB37" s="167"/>
      <c r="BC37" s="164"/>
      <c r="BD37" s="165"/>
      <c r="BE37" s="163"/>
      <c r="BF37" s="166"/>
      <c r="BG37" s="167"/>
      <c r="BH37" s="167"/>
      <c r="BI37" s="164"/>
      <c r="BJ37" s="165"/>
      <c r="BK37" s="163"/>
      <c r="BL37" s="166"/>
      <c r="BM37" s="167"/>
      <c r="BN37" s="167"/>
      <c r="BO37" s="164"/>
      <c r="BP37" s="165"/>
      <c r="BQ37" s="163"/>
      <c r="BR37" s="166"/>
      <c r="BS37" s="167"/>
      <c r="BT37" s="167"/>
      <c r="BU37" s="164"/>
      <c r="BV37" s="165"/>
      <c r="BW37" s="163"/>
      <c r="BX37" s="166"/>
      <c r="BY37" s="167"/>
      <c r="BZ37" s="167"/>
      <c r="CA37" s="164"/>
      <c r="CB37" s="165"/>
      <c r="CC37" s="163"/>
      <c r="CD37" s="166"/>
      <c r="CE37" s="167"/>
      <c r="CF37" s="167"/>
      <c r="CG37" s="164"/>
      <c r="CH37" s="165"/>
      <c r="CI37" s="163"/>
      <c r="CJ37" s="166"/>
      <c r="CK37" s="167"/>
      <c r="CL37" s="167"/>
      <c r="CM37" s="164"/>
      <c r="CN37" s="165"/>
      <c r="CO37" s="163"/>
      <c r="CP37" s="166"/>
      <c r="CQ37" s="167"/>
      <c r="CR37" s="167"/>
      <c r="CS37" s="164"/>
      <c r="CT37" s="165"/>
      <c r="CU37" s="163"/>
      <c r="CV37" s="166"/>
      <c r="CW37" s="167"/>
      <c r="CX37" s="167"/>
      <c r="CY37" s="164"/>
      <c r="CZ37" s="165"/>
      <c r="DA37" s="163"/>
      <c r="DB37" s="166"/>
      <c r="DC37" s="167"/>
      <c r="DD37" s="167"/>
      <c r="DE37" s="164"/>
      <c r="DF37" s="165"/>
      <c r="DG37" s="163"/>
      <c r="DH37" s="166"/>
      <c r="DI37" s="167"/>
      <c r="DJ37" s="167"/>
      <c r="DK37" s="164"/>
      <c r="DL37" s="165"/>
      <c r="DM37" s="163"/>
      <c r="DN37" s="166"/>
      <c r="DO37" s="167"/>
      <c r="DP37" s="167"/>
      <c r="DQ37" s="164"/>
      <c r="DR37" s="165"/>
      <c r="DS37" s="163"/>
      <c r="DT37" s="166"/>
      <c r="DU37" s="167"/>
      <c r="DV37" s="167"/>
      <c r="DW37" s="164"/>
      <c r="DX37" s="165"/>
      <c r="DY37" s="163"/>
      <c r="DZ37" s="166"/>
      <c r="EA37" s="167"/>
      <c r="EB37" s="167"/>
      <c r="EC37" s="164"/>
      <c r="ED37" s="165"/>
      <c r="EE37" s="163"/>
      <c r="EF37" s="166"/>
      <c r="EG37" s="167"/>
      <c r="EH37" s="167"/>
      <c r="EI37" s="164"/>
      <c r="EJ37" s="165"/>
      <c r="EK37" s="163"/>
      <c r="EL37" s="166"/>
      <c r="EM37" s="167"/>
      <c r="EN37" s="167"/>
      <c r="EO37" s="164"/>
      <c r="EP37" s="165"/>
      <c r="EQ37" s="163"/>
      <c r="ER37" s="166"/>
      <c r="ES37" s="167"/>
      <c r="ET37" s="167"/>
      <c r="EU37" s="164"/>
      <c r="EV37" s="165"/>
      <c r="EW37" s="163"/>
      <c r="EX37" s="166"/>
      <c r="EY37" s="167"/>
      <c r="EZ37" s="167"/>
      <c r="FA37" s="164"/>
      <c r="FB37" s="165"/>
      <c r="FC37" s="163"/>
      <c r="FD37" s="166"/>
      <c r="FE37" s="167"/>
      <c r="FF37" s="167"/>
      <c r="FG37" s="164"/>
      <c r="FH37" s="165"/>
      <c r="FI37" s="163"/>
      <c r="FJ37" s="166"/>
      <c r="FK37" s="167"/>
      <c r="FL37" s="167"/>
      <c r="FM37" s="164"/>
      <c r="FN37" s="165"/>
      <c r="FO37" s="163"/>
      <c r="FP37" s="166"/>
      <c r="FQ37" s="167"/>
      <c r="FR37" s="167"/>
      <c r="FS37" s="164"/>
      <c r="FT37" s="165"/>
      <c r="FU37" s="163"/>
      <c r="FV37" s="166"/>
      <c r="FW37" s="167"/>
      <c r="FX37" s="167"/>
      <c r="FY37" s="164"/>
      <c r="FZ37" s="165"/>
      <c r="GA37" s="163"/>
      <c r="GB37" s="166"/>
      <c r="GC37" s="167"/>
      <c r="GD37" s="167"/>
      <c r="GE37" s="164"/>
      <c r="GF37" s="165"/>
      <c r="GG37" s="163"/>
      <c r="GH37" s="166"/>
      <c r="GI37" s="167"/>
      <c r="GJ37" s="167"/>
      <c r="GK37" s="164"/>
      <c r="GL37" s="165"/>
      <c r="GM37" s="163"/>
      <c r="GN37" s="166"/>
      <c r="GO37" s="167"/>
      <c r="GP37" s="167"/>
      <c r="GQ37" s="164"/>
      <c r="GR37" s="165"/>
      <c r="GS37" s="163"/>
      <c r="GT37" s="166"/>
      <c r="GU37" s="167"/>
      <c r="GV37" s="167"/>
      <c r="GW37" s="164"/>
      <c r="GX37" s="165"/>
      <c r="GY37" s="163"/>
      <c r="GZ37" s="166"/>
      <c r="HA37" s="167"/>
      <c r="HB37" s="167"/>
      <c r="HC37" s="164"/>
      <c r="HD37" s="165"/>
      <c r="HE37" s="163"/>
      <c r="HF37" s="166"/>
      <c r="HG37" s="167"/>
      <c r="HH37" s="167"/>
      <c r="HI37" s="164"/>
      <c r="HJ37" s="165"/>
      <c r="HK37" s="163"/>
      <c r="HL37" s="166"/>
      <c r="HM37" s="167"/>
      <c r="HN37" s="167"/>
      <c r="HO37" s="164"/>
      <c r="HP37" s="165"/>
      <c r="HQ37" s="163"/>
      <c r="HR37" s="166"/>
      <c r="HS37" s="167"/>
      <c r="HT37" s="167"/>
      <c r="HU37" s="164"/>
      <c r="HV37" s="165"/>
      <c r="HW37" s="163"/>
      <c r="HX37" s="166"/>
      <c r="HY37" s="167"/>
      <c r="HZ37" s="167"/>
      <c r="IA37" s="164"/>
      <c r="IB37" s="165"/>
      <c r="IC37" s="163"/>
      <c r="ID37" s="166"/>
      <c r="IE37" s="167"/>
      <c r="IF37" s="167"/>
      <c r="IG37" s="164"/>
      <c r="IH37" s="165"/>
      <c r="II37" s="163"/>
      <c r="IJ37" s="166"/>
      <c r="IK37" s="167"/>
      <c r="IL37" s="167"/>
      <c r="IM37" s="164"/>
      <c r="IN37" s="165"/>
      <c r="IO37" s="163"/>
      <c r="IP37" s="166"/>
      <c r="IQ37" s="167"/>
      <c r="IR37" s="167"/>
      <c r="IS37" s="164"/>
      <c r="IT37" s="165"/>
      <c r="IU37" s="163"/>
      <c r="IV37" s="166"/>
    </row>
    <row r="38" spans="1:256" s="195" customFormat="1" ht="12.75">
      <c r="A38" s="164"/>
      <c r="B38" s="165" t="s">
        <v>383</v>
      </c>
      <c r="C38" s="163" t="s">
        <v>705</v>
      </c>
      <c r="D38" s="166">
        <v>1</v>
      </c>
      <c r="E38" s="167"/>
      <c r="F38" s="167">
        <f>D38*E38</f>
        <v>0</v>
      </c>
      <c r="G38" s="164"/>
      <c r="H38" s="165"/>
      <c r="I38" s="163"/>
      <c r="J38" s="166"/>
      <c r="K38" s="167"/>
      <c r="L38" s="167"/>
      <c r="M38" s="164"/>
      <c r="N38" s="165"/>
      <c r="O38" s="163"/>
      <c r="P38" s="166"/>
      <c r="Q38" s="167"/>
      <c r="R38" s="167"/>
      <c r="S38" s="164"/>
      <c r="T38" s="165"/>
      <c r="U38" s="163"/>
      <c r="V38" s="166"/>
      <c r="W38" s="167"/>
      <c r="X38" s="167"/>
      <c r="Y38" s="164"/>
      <c r="Z38" s="165"/>
      <c r="AA38" s="163"/>
      <c r="AB38" s="166"/>
      <c r="AC38" s="167"/>
      <c r="AD38" s="167"/>
      <c r="AE38" s="164"/>
      <c r="AF38" s="165"/>
      <c r="AG38" s="163"/>
      <c r="AH38" s="166"/>
      <c r="AI38" s="167"/>
      <c r="AJ38" s="167"/>
      <c r="AK38" s="164"/>
      <c r="AL38" s="165"/>
      <c r="AM38" s="163"/>
      <c r="AN38" s="166"/>
      <c r="AO38" s="167"/>
      <c r="AP38" s="167"/>
      <c r="AQ38" s="164"/>
      <c r="AR38" s="165"/>
      <c r="AS38" s="163"/>
      <c r="AT38" s="166"/>
      <c r="AU38" s="167"/>
      <c r="AV38" s="167"/>
      <c r="AW38" s="164"/>
      <c r="AX38" s="165"/>
      <c r="AY38" s="163"/>
      <c r="AZ38" s="166"/>
      <c r="BA38" s="167"/>
      <c r="BB38" s="167"/>
      <c r="BC38" s="164"/>
      <c r="BD38" s="165"/>
      <c r="BE38" s="163"/>
      <c r="BF38" s="166"/>
      <c r="BG38" s="167"/>
      <c r="BH38" s="167"/>
      <c r="BI38" s="164"/>
      <c r="BJ38" s="165"/>
      <c r="BK38" s="163"/>
      <c r="BL38" s="166"/>
      <c r="BM38" s="167"/>
      <c r="BN38" s="167"/>
      <c r="BO38" s="164"/>
      <c r="BP38" s="165"/>
      <c r="BQ38" s="163"/>
      <c r="BR38" s="166"/>
      <c r="BS38" s="167"/>
      <c r="BT38" s="167"/>
      <c r="BU38" s="164"/>
      <c r="BV38" s="165"/>
      <c r="BW38" s="163"/>
      <c r="BX38" s="166"/>
      <c r="BY38" s="167"/>
      <c r="BZ38" s="167"/>
      <c r="CA38" s="164"/>
      <c r="CB38" s="165"/>
      <c r="CC38" s="163"/>
      <c r="CD38" s="166"/>
      <c r="CE38" s="167"/>
      <c r="CF38" s="167"/>
      <c r="CG38" s="164"/>
      <c r="CH38" s="165"/>
      <c r="CI38" s="163"/>
      <c r="CJ38" s="166"/>
      <c r="CK38" s="167"/>
      <c r="CL38" s="167"/>
      <c r="CM38" s="164"/>
      <c r="CN38" s="165"/>
      <c r="CO38" s="163"/>
      <c r="CP38" s="166"/>
      <c r="CQ38" s="167"/>
      <c r="CR38" s="167"/>
      <c r="CS38" s="164"/>
      <c r="CT38" s="165"/>
      <c r="CU38" s="163"/>
      <c r="CV38" s="166"/>
      <c r="CW38" s="167"/>
      <c r="CX38" s="167"/>
      <c r="CY38" s="164"/>
      <c r="CZ38" s="165"/>
      <c r="DA38" s="163"/>
      <c r="DB38" s="166"/>
      <c r="DC38" s="167"/>
      <c r="DD38" s="167"/>
      <c r="DE38" s="164"/>
      <c r="DF38" s="165"/>
      <c r="DG38" s="163"/>
      <c r="DH38" s="166"/>
      <c r="DI38" s="167"/>
      <c r="DJ38" s="167"/>
      <c r="DK38" s="164"/>
      <c r="DL38" s="165"/>
      <c r="DM38" s="163"/>
      <c r="DN38" s="166"/>
      <c r="DO38" s="167"/>
      <c r="DP38" s="167"/>
      <c r="DQ38" s="164"/>
      <c r="DR38" s="165"/>
      <c r="DS38" s="163"/>
      <c r="DT38" s="166"/>
      <c r="DU38" s="167"/>
      <c r="DV38" s="167"/>
      <c r="DW38" s="164"/>
      <c r="DX38" s="165"/>
      <c r="DY38" s="163"/>
      <c r="DZ38" s="166"/>
      <c r="EA38" s="167"/>
      <c r="EB38" s="167"/>
      <c r="EC38" s="164"/>
      <c r="ED38" s="165"/>
      <c r="EE38" s="163"/>
      <c r="EF38" s="166"/>
      <c r="EG38" s="167"/>
      <c r="EH38" s="167"/>
      <c r="EI38" s="164"/>
      <c r="EJ38" s="165"/>
      <c r="EK38" s="163"/>
      <c r="EL38" s="166"/>
      <c r="EM38" s="167"/>
      <c r="EN38" s="167"/>
      <c r="EO38" s="164"/>
      <c r="EP38" s="165"/>
      <c r="EQ38" s="163"/>
      <c r="ER38" s="166"/>
      <c r="ES38" s="167"/>
      <c r="ET38" s="167"/>
      <c r="EU38" s="164"/>
      <c r="EV38" s="165"/>
      <c r="EW38" s="163"/>
      <c r="EX38" s="166"/>
      <c r="EY38" s="167"/>
      <c r="EZ38" s="167"/>
      <c r="FA38" s="164"/>
      <c r="FB38" s="165"/>
      <c r="FC38" s="163"/>
      <c r="FD38" s="166"/>
      <c r="FE38" s="167"/>
      <c r="FF38" s="167"/>
      <c r="FG38" s="164"/>
      <c r="FH38" s="165"/>
      <c r="FI38" s="163"/>
      <c r="FJ38" s="166"/>
      <c r="FK38" s="167"/>
      <c r="FL38" s="167"/>
      <c r="FM38" s="164"/>
      <c r="FN38" s="165"/>
      <c r="FO38" s="163"/>
      <c r="FP38" s="166"/>
      <c r="FQ38" s="167"/>
      <c r="FR38" s="167"/>
      <c r="FS38" s="164"/>
      <c r="FT38" s="165"/>
      <c r="FU38" s="163"/>
      <c r="FV38" s="166"/>
      <c r="FW38" s="167"/>
      <c r="FX38" s="167"/>
      <c r="FY38" s="164"/>
      <c r="FZ38" s="165"/>
      <c r="GA38" s="163"/>
      <c r="GB38" s="166"/>
      <c r="GC38" s="167"/>
      <c r="GD38" s="167"/>
      <c r="GE38" s="164"/>
      <c r="GF38" s="165"/>
      <c r="GG38" s="163"/>
      <c r="GH38" s="166"/>
      <c r="GI38" s="167"/>
      <c r="GJ38" s="167"/>
      <c r="GK38" s="164"/>
      <c r="GL38" s="165"/>
      <c r="GM38" s="163"/>
      <c r="GN38" s="166"/>
      <c r="GO38" s="167"/>
      <c r="GP38" s="167"/>
      <c r="GQ38" s="164"/>
      <c r="GR38" s="165"/>
      <c r="GS38" s="163"/>
      <c r="GT38" s="166"/>
      <c r="GU38" s="167"/>
      <c r="GV38" s="167"/>
      <c r="GW38" s="164"/>
      <c r="GX38" s="165"/>
      <c r="GY38" s="163"/>
      <c r="GZ38" s="166"/>
      <c r="HA38" s="167"/>
      <c r="HB38" s="167"/>
      <c r="HC38" s="164"/>
      <c r="HD38" s="165"/>
      <c r="HE38" s="163"/>
      <c r="HF38" s="166"/>
      <c r="HG38" s="167"/>
      <c r="HH38" s="167"/>
      <c r="HI38" s="164"/>
      <c r="HJ38" s="165"/>
      <c r="HK38" s="163"/>
      <c r="HL38" s="166"/>
      <c r="HM38" s="167"/>
      <c r="HN38" s="167"/>
      <c r="HO38" s="164"/>
      <c r="HP38" s="165"/>
      <c r="HQ38" s="163"/>
      <c r="HR38" s="166"/>
      <c r="HS38" s="167"/>
      <c r="HT38" s="167"/>
      <c r="HU38" s="164"/>
      <c r="HV38" s="165"/>
      <c r="HW38" s="163"/>
      <c r="HX38" s="166"/>
      <c r="HY38" s="167"/>
      <c r="HZ38" s="167"/>
      <c r="IA38" s="164"/>
      <c r="IB38" s="165"/>
      <c r="IC38" s="163"/>
      <c r="ID38" s="166"/>
      <c r="IE38" s="167"/>
      <c r="IF38" s="167"/>
      <c r="IG38" s="164"/>
      <c r="IH38" s="165"/>
      <c r="II38" s="163"/>
      <c r="IJ38" s="166"/>
      <c r="IK38" s="167"/>
      <c r="IL38" s="167"/>
      <c r="IM38" s="164"/>
      <c r="IN38" s="165"/>
      <c r="IO38" s="163"/>
      <c r="IP38" s="166"/>
      <c r="IQ38" s="167"/>
      <c r="IR38" s="167"/>
      <c r="IS38" s="164"/>
      <c r="IT38" s="165"/>
      <c r="IU38" s="163"/>
      <c r="IV38" s="166"/>
    </row>
    <row r="39" spans="1:256" s="195" customFormat="1" ht="12.75">
      <c r="A39" s="164"/>
      <c r="B39" s="260" t="s">
        <v>532</v>
      </c>
      <c r="C39" s="163"/>
      <c r="D39" s="166"/>
      <c r="E39" s="167"/>
      <c r="F39" s="167"/>
      <c r="G39" s="164"/>
      <c r="H39" s="165"/>
      <c r="I39" s="163"/>
      <c r="J39" s="166"/>
      <c r="K39" s="167"/>
      <c r="L39" s="167"/>
      <c r="M39" s="164"/>
      <c r="N39" s="165"/>
      <c r="O39" s="163"/>
      <c r="P39" s="166"/>
      <c r="Q39" s="167"/>
      <c r="R39" s="167"/>
      <c r="S39" s="164"/>
      <c r="T39" s="165"/>
      <c r="U39" s="163"/>
      <c r="V39" s="166"/>
      <c r="W39" s="167"/>
      <c r="X39" s="167"/>
      <c r="Y39" s="164"/>
      <c r="Z39" s="165"/>
      <c r="AA39" s="163"/>
      <c r="AB39" s="166"/>
      <c r="AC39" s="167"/>
      <c r="AD39" s="167"/>
      <c r="AE39" s="164"/>
      <c r="AF39" s="165"/>
      <c r="AG39" s="163"/>
      <c r="AH39" s="166"/>
      <c r="AI39" s="167"/>
      <c r="AJ39" s="167"/>
      <c r="AK39" s="164"/>
      <c r="AL39" s="165"/>
      <c r="AM39" s="163"/>
      <c r="AN39" s="166"/>
      <c r="AO39" s="167"/>
      <c r="AP39" s="167"/>
      <c r="AQ39" s="164"/>
      <c r="AR39" s="165"/>
      <c r="AS39" s="163"/>
      <c r="AT39" s="166"/>
      <c r="AU39" s="167"/>
      <c r="AV39" s="167"/>
      <c r="AW39" s="164"/>
      <c r="AX39" s="165"/>
      <c r="AY39" s="163"/>
      <c r="AZ39" s="166"/>
      <c r="BA39" s="167"/>
      <c r="BB39" s="167"/>
      <c r="BC39" s="164"/>
      <c r="BD39" s="165"/>
      <c r="BE39" s="163"/>
      <c r="BF39" s="166"/>
      <c r="BG39" s="167"/>
      <c r="BH39" s="167"/>
      <c r="BI39" s="164"/>
      <c r="BJ39" s="165"/>
      <c r="BK39" s="163"/>
      <c r="BL39" s="166"/>
      <c r="BM39" s="167"/>
      <c r="BN39" s="167"/>
      <c r="BO39" s="164"/>
      <c r="BP39" s="165"/>
      <c r="BQ39" s="163"/>
      <c r="BR39" s="166"/>
      <c r="BS39" s="167"/>
      <c r="BT39" s="167"/>
      <c r="BU39" s="164"/>
      <c r="BV39" s="165"/>
      <c r="BW39" s="163"/>
      <c r="BX39" s="166"/>
      <c r="BY39" s="167"/>
      <c r="BZ39" s="167"/>
      <c r="CA39" s="164"/>
      <c r="CB39" s="165"/>
      <c r="CC39" s="163"/>
      <c r="CD39" s="166"/>
      <c r="CE39" s="167"/>
      <c r="CF39" s="167"/>
      <c r="CG39" s="164"/>
      <c r="CH39" s="165"/>
      <c r="CI39" s="163"/>
      <c r="CJ39" s="166"/>
      <c r="CK39" s="167"/>
      <c r="CL39" s="167"/>
      <c r="CM39" s="164"/>
      <c r="CN39" s="165"/>
      <c r="CO39" s="163"/>
      <c r="CP39" s="166"/>
      <c r="CQ39" s="167"/>
      <c r="CR39" s="167"/>
      <c r="CS39" s="164"/>
      <c r="CT39" s="165"/>
      <c r="CU39" s="163"/>
      <c r="CV39" s="166"/>
      <c r="CW39" s="167"/>
      <c r="CX39" s="167"/>
      <c r="CY39" s="164"/>
      <c r="CZ39" s="165"/>
      <c r="DA39" s="163"/>
      <c r="DB39" s="166"/>
      <c r="DC39" s="167"/>
      <c r="DD39" s="167"/>
      <c r="DE39" s="164"/>
      <c r="DF39" s="165"/>
      <c r="DG39" s="163"/>
      <c r="DH39" s="166"/>
      <c r="DI39" s="167"/>
      <c r="DJ39" s="167"/>
      <c r="DK39" s="164"/>
      <c r="DL39" s="165"/>
      <c r="DM39" s="163"/>
      <c r="DN39" s="166"/>
      <c r="DO39" s="167"/>
      <c r="DP39" s="167"/>
      <c r="DQ39" s="164"/>
      <c r="DR39" s="165"/>
      <c r="DS39" s="163"/>
      <c r="DT39" s="166"/>
      <c r="DU39" s="167"/>
      <c r="DV39" s="167"/>
      <c r="DW39" s="164"/>
      <c r="DX39" s="165"/>
      <c r="DY39" s="163"/>
      <c r="DZ39" s="166"/>
      <c r="EA39" s="167"/>
      <c r="EB39" s="167"/>
      <c r="EC39" s="164"/>
      <c r="ED39" s="165"/>
      <c r="EE39" s="163"/>
      <c r="EF39" s="166"/>
      <c r="EG39" s="167"/>
      <c r="EH39" s="167"/>
      <c r="EI39" s="164"/>
      <c r="EJ39" s="165"/>
      <c r="EK39" s="163"/>
      <c r="EL39" s="166"/>
      <c r="EM39" s="167"/>
      <c r="EN39" s="167"/>
      <c r="EO39" s="164"/>
      <c r="EP39" s="165"/>
      <c r="EQ39" s="163"/>
      <c r="ER39" s="166"/>
      <c r="ES39" s="167"/>
      <c r="ET39" s="167"/>
      <c r="EU39" s="164"/>
      <c r="EV39" s="165"/>
      <c r="EW39" s="163"/>
      <c r="EX39" s="166"/>
      <c r="EY39" s="167"/>
      <c r="EZ39" s="167"/>
      <c r="FA39" s="164"/>
      <c r="FB39" s="165"/>
      <c r="FC39" s="163"/>
      <c r="FD39" s="166"/>
      <c r="FE39" s="167"/>
      <c r="FF39" s="167"/>
      <c r="FG39" s="164"/>
      <c r="FH39" s="165"/>
      <c r="FI39" s="163"/>
      <c r="FJ39" s="166"/>
      <c r="FK39" s="167"/>
      <c r="FL39" s="167"/>
      <c r="FM39" s="164"/>
      <c r="FN39" s="165"/>
      <c r="FO39" s="163"/>
      <c r="FP39" s="166"/>
      <c r="FQ39" s="167"/>
      <c r="FR39" s="167"/>
      <c r="FS39" s="164"/>
      <c r="FT39" s="165"/>
      <c r="FU39" s="163"/>
      <c r="FV39" s="166"/>
      <c r="FW39" s="167"/>
      <c r="FX39" s="167"/>
      <c r="FY39" s="164"/>
      <c r="FZ39" s="165"/>
      <c r="GA39" s="163"/>
      <c r="GB39" s="166"/>
      <c r="GC39" s="167"/>
      <c r="GD39" s="167"/>
      <c r="GE39" s="164"/>
      <c r="GF39" s="165"/>
      <c r="GG39" s="163"/>
      <c r="GH39" s="166"/>
      <c r="GI39" s="167"/>
      <c r="GJ39" s="167"/>
      <c r="GK39" s="164"/>
      <c r="GL39" s="165"/>
      <c r="GM39" s="163"/>
      <c r="GN39" s="166"/>
      <c r="GO39" s="167"/>
      <c r="GP39" s="167"/>
      <c r="GQ39" s="164"/>
      <c r="GR39" s="165"/>
      <c r="GS39" s="163"/>
      <c r="GT39" s="166"/>
      <c r="GU39" s="167"/>
      <c r="GV39" s="167"/>
      <c r="GW39" s="164"/>
      <c r="GX39" s="165"/>
      <c r="GY39" s="163"/>
      <c r="GZ39" s="166"/>
      <c r="HA39" s="167"/>
      <c r="HB39" s="167"/>
      <c r="HC39" s="164"/>
      <c r="HD39" s="165"/>
      <c r="HE39" s="163"/>
      <c r="HF39" s="166"/>
      <c r="HG39" s="167"/>
      <c r="HH39" s="167"/>
      <c r="HI39" s="164"/>
      <c r="HJ39" s="165"/>
      <c r="HK39" s="163"/>
      <c r="HL39" s="166"/>
      <c r="HM39" s="167"/>
      <c r="HN39" s="167"/>
      <c r="HO39" s="164"/>
      <c r="HP39" s="165"/>
      <c r="HQ39" s="163"/>
      <c r="HR39" s="166"/>
      <c r="HS39" s="167"/>
      <c r="HT39" s="167"/>
      <c r="HU39" s="164"/>
      <c r="HV39" s="165"/>
      <c r="HW39" s="163"/>
      <c r="HX39" s="166"/>
      <c r="HY39" s="167"/>
      <c r="HZ39" s="167"/>
      <c r="IA39" s="164"/>
      <c r="IB39" s="165"/>
      <c r="IC39" s="163"/>
      <c r="ID39" s="166"/>
      <c r="IE39" s="167"/>
      <c r="IF39" s="167"/>
      <c r="IG39" s="164"/>
      <c r="IH39" s="165"/>
      <c r="II39" s="163"/>
      <c r="IJ39" s="166"/>
      <c r="IK39" s="167"/>
      <c r="IL39" s="167"/>
      <c r="IM39" s="164"/>
      <c r="IN39" s="165"/>
      <c r="IO39" s="163"/>
      <c r="IP39" s="166"/>
      <c r="IQ39" s="167"/>
      <c r="IR39" s="167"/>
      <c r="IS39" s="164"/>
      <c r="IT39" s="165"/>
      <c r="IU39" s="163"/>
      <c r="IV39" s="166"/>
    </row>
    <row r="40" spans="1:256" s="195" customFormat="1" ht="12.75">
      <c r="A40" s="164"/>
      <c r="B40" s="165" t="s">
        <v>381</v>
      </c>
      <c r="C40" s="163" t="s">
        <v>705</v>
      </c>
      <c r="D40" s="166">
        <v>16</v>
      </c>
      <c r="E40" s="167"/>
      <c r="F40" s="167">
        <f>D40*E40</f>
        <v>0</v>
      </c>
      <c r="G40" s="164"/>
      <c r="H40" s="165"/>
      <c r="I40" s="163"/>
      <c r="J40" s="166"/>
      <c r="K40" s="167"/>
      <c r="L40" s="167"/>
      <c r="M40" s="164"/>
      <c r="N40" s="165"/>
      <c r="O40" s="163"/>
      <c r="P40" s="166"/>
      <c r="Q40" s="167"/>
      <c r="R40" s="167"/>
      <c r="S40" s="164"/>
      <c r="T40" s="165"/>
      <c r="U40" s="163"/>
      <c r="V40" s="166"/>
      <c r="W40" s="167"/>
      <c r="X40" s="167"/>
      <c r="Y40" s="164"/>
      <c r="Z40" s="165"/>
      <c r="AA40" s="163"/>
      <c r="AB40" s="166"/>
      <c r="AC40" s="167"/>
      <c r="AD40" s="167"/>
      <c r="AE40" s="164"/>
      <c r="AF40" s="165"/>
      <c r="AG40" s="163"/>
      <c r="AH40" s="166"/>
      <c r="AI40" s="167"/>
      <c r="AJ40" s="167"/>
      <c r="AK40" s="164"/>
      <c r="AL40" s="165"/>
      <c r="AM40" s="163"/>
      <c r="AN40" s="166"/>
      <c r="AO40" s="167"/>
      <c r="AP40" s="167"/>
      <c r="AQ40" s="164"/>
      <c r="AR40" s="165"/>
      <c r="AS40" s="163"/>
      <c r="AT40" s="166"/>
      <c r="AU40" s="167"/>
      <c r="AV40" s="167"/>
      <c r="AW40" s="164"/>
      <c r="AX40" s="165"/>
      <c r="AY40" s="163"/>
      <c r="AZ40" s="166"/>
      <c r="BA40" s="167"/>
      <c r="BB40" s="167"/>
      <c r="BC40" s="164"/>
      <c r="BD40" s="165"/>
      <c r="BE40" s="163"/>
      <c r="BF40" s="166"/>
      <c r="BG40" s="167"/>
      <c r="BH40" s="167"/>
      <c r="BI40" s="164"/>
      <c r="BJ40" s="165"/>
      <c r="BK40" s="163"/>
      <c r="BL40" s="166"/>
      <c r="BM40" s="167"/>
      <c r="BN40" s="167"/>
      <c r="BO40" s="164"/>
      <c r="BP40" s="165"/>
      <c r="BQ40" s="163"/>
      <c r="BR40" s="166"/>
      <c r="BS40" s="167"/>
      <c r="BT40" s="167"/>
      <c r="BU40" s="164"/>
      <c r="BV40" s="165"/>
      <c r="BW40" s="163"/>
      <c r="BX40" s="166"/>
      <c r="BY40" s="167"/>
      <c r="BZ40" s="167"/>
      <c r="CA40" s="164"/>
      <c r="CB40" s="165"/>
      <c r="CC40" s="163"/>
      <c r="CD40" s="166"/>
      <c r="CE40" s="167"/>
      <c r="CF40" s="167"/>
      <c r="CG40" s="164"/>
      <c r="CH40" s="165"/>
      <c r="CI40" s="163"/>
      <c r="CJ40" s="166"/>
      <c r="CK40" s="167"/>
      <c r="CL40" s="167"/>
      <c r="CM40" s="164"/>
      <c r="CN40" s="165"/>
      <c r="CO40" s="163"/>
      <c r="CP40" s="166"/>
      <c r="CQ40" s="167"/>
      <c r="CR40" s="167"/>
      <c r="CS40" s="164"/>
      <c r="CT40" s="165"/>
      <c r="CU40" s="163"/>
      <c r="CV40" s="166"/>
      <c r="CW40" s="167"/>
      <c r="CX40" s="167"/>
      <c r="CY40" s="164"/>
      <c r="CZ40" s="165"/>
      <c r="DA40" s="163"/>
      <c r="DB40" s="166"/>
      <c r="DC40" s="167"/>
      <c r="DD40" s="167"/>
      <c r="DE40" s="164"/>
      <c r="DF40" s="165"/>
      <c r="DG40" s="163"/>
      <c r="DH40" s="166"/>
      <c r="DI40" s="167"/>
      <c r="DJ40" s="167"/>
      <c r="DK40" s="164"/>
      <c r="DL40" s="165"/>
      <c r="DM40" s="163"/>
      <c r="DN40" s="166"/>
      <c r="DO40" s="167"/>
      <c r="DP40" s="167"/>
      <c r="DQ40" s="164"/>
      <c r="DR40" s="165"/>
      <c r="DS40" s="163"/>
      <c r="DT40" s="166"/>
      <c r="DU40" s="167"/>
      <c r="DV40" s="167"/>
      <c r="DW40" s="164"/>
      <c r="DX40" s="165"/>
      <c r="DY40" s="163"/>
      <c r="DZ40" s="166"/>
      <c r="EA40" s="167"/>
      <c r="EB40" s="167"/>
      <c r="EC40" s="164"/>
      <c r="ED40" s="165"/>
      <c r="EE40" s="163"/>
      <c r="EF40" s="166"/>
      <c r="EG40" s="167"/>
      <c r="EH40" s="167"/>
      <c r="EI40" s="164"/>
      <c r="EJ40" s="165"/>
      <c r="EK40" s="163"/>
      <c r="EL40" s="166"/>
      <c r="EM40" s="167"/>
      <c r="EN40" s="167"/>
      <c r="EO40" s="164"/>
      <c r="EP40" s="165"/>
      <c r="EQ40" s="163"/>
      <c r="ER40" s="166"/>
      <c r="ES40" s="167"/>
      <c r="ET40" s="167"/>
      <c r="EU40" s="164"/>
      <c r="EV40" s="165"/>
      <c r="EW40" s="163"/>
      <c r="EX40" s="166"/>
      <c r="EY40" s="167"/>
      <c r="EZ40" s="167"/>
      <c r="FA40" s="164"/>
      <c r="FB40" s="165"/>
      <c r="FC40" s="163"/>
      <c r="FD40" s="166"/>
      <c r="FE40" s="167"/>
      <c r="FF40" s="167"/>
      <c r="FG40" s="164"/>
      <c r="FH40" s="165"/>
      <c r="FI40" s="163"/>
      <c r="FJ40" s="166"/>
      <c r="FK40" s="167"/>
      <c r="FL40" s="167"/>
      <c r="FM40" s="164"/>
      <c r="FN40" s="165"/>
      <c r="FO40" s="163"/>
      <c r="FP40" s="166"/>
      <c r="FQ40" s="167"/>
      <c r="FR40" s="167"/>
      <c r="FS40" s="164"/>
      <c r="FT40" s="165"/>
      <c r="FU40" s="163"/>
      <c r="FV40" s="166"/>
      <c r="FW40" s="167"/>
      <c r="FX40" s="167"/>
      <c r="FY40" s="164"/>
      <c r="FZ40" s="165"/>
      <c r="GA40" s="163"/>
      <c r="GB40" s="166"/>
      <c r="GC40" s="167"/>
      <c r="GD40" s="167"/>
      <c r="GE40" s="164"/>
      <c r="GF40" s="165"/>
      <c r="GG40" s="163"/>
      <c r="GH40" s="166"/>
      <c r="GI40" s="167"/>
      <c r="GJ40" s="167"/>
      <c r="GK40" s="164"/>
      <c r="GL40" s="165"/>
      <c r="GM40" s="163"/>
      <c r="GN40" s="166"/>
      <c r="GO40" s="167"/>
      <c r="GP40" s="167"/>
      <c r="GQ40" s="164"/>
      <c r="GR40" s="165"/>
      <c r="GS40" s="163"/>
      <c r="GT40" s="166"/>
      <c r="GU40" s="167"/>
      <c r="GV40" s="167"/>
      <c r="GW40" s="164"/>
      <c r="GX40" s="165"/>
      <c r="GY40" s="163"/>
      <c r="GZ40" s="166"/>
      <c r="HA40" s="167"/>
      <c r="HB40" s="167"/>
      <c r="HC40" s="164"/>
      <c r="HD40" s="165"/>
      <c r="HE40" s="163"/>
      <c r="HF40" s="166"/>
      <c r="HG40" s="167"/>
      <c r="HH40" s="167"/>
      <c r="HI40" s="164"/>
      <c r="HJ40" s="165"/>
      <c r="HK40" s="163"/>
      <c r="HL40" s="166"/>
      <c r="HM40" s="167"/>
      <c r="HN40" s="167"/>
      <c r="HO40" s="164"/>
      <c r="HP40" s="165"/>
      <c r="HQ40" s="163"/>
      <c r="HR40" s="166"/>
      <c r="HS40" s="167"/>
      <c r="HT40" s="167"/>
      <c r="HU40" s="164"/>
      <c r="HV40" s="165"/>
      <c r="HW40" s="163"/>
      <c r="HX40" s="166"/>
      <c r="HY40" s="167"/>
      <c r="HZ40" s="167"/>
      <c r="IA40" s="164"/>
      <c r="IB40" s="165"/>
      <c r="IC40" s="163"/>
      <c r="ID40" s="166"/>
      <c r="IE40" s="167"/>
      <c r="IF40" s="167"/>
      <c r="IG40" s="164"/>
      <c r="IH40" s="165"/>
      <c r="II40" s="163"/>
      <c r="IJ40" s="166"/>
      <c r="IK40" s="167"/>
      <c r="IL40" s="167"/>
      <c r="IM40" s="164"/>
      <c r="IN40" s="165"/>
      <c r="IO40" s="163"/>
      <c r="IP40" s="166"/>
      <c r="IQ40" s="167"/>
      <c r="IR40" s="167"/>
      <c r="IS40" s="164"/>
      <c r="IT40" s="165"/>
      <c r="IU40" s="163"/>
      <c r="IV40" s="166"/>
    </row>
    <row r="41" spans="1:256" s="195" customFormat="1" ht="12.75">
      <c r="A41" s="164"/>
      <c r="B41" s="165" t="s">
        <v>382</v>
      </c>
      <c r="C41" s="163" t="s">
        <v>705</v>
      </c>
      <c r="D41" s="166">
        <v>21</v>
      </c>
      <c r="E41" s="167"/>
      <c r="F41" s="167">
        <f>D41*E41</f>
        <v>0</v>
      </c>
      <c r="G41" s="164"/>
      <c r="H41" s="165"/>
      <c r="I41" s="163"/>
      <c r="J41" s="166"/>
      <c r="K41" s="167"/>
      <c r="L41" s="167"/>
      <c r="M41" s="164"/>
      <c r="N41" s="165"/>
      <c r="O41" s="163"/>
      <c r="P41" s="166"/>
      <c r="Q41" s="167"/>
      <c r="R41" s="167"/>
      <c r="S41" s="164"/>
      <c r="T41" s="165"/>
      <c r="U41" s="163"/>
      <c r="V41" s="166"/>
      <c r="W41" s="167"/>
      <c r="X41" s="167"/>
      <c r="Y41" s="164"/>
      <c r="Z41" s="165"/>
      <c r="AA41" s="163"/>
      <c r="AB41" s="166"/>
      <c r="AC41" s="167"/>
      <c r="AD41" s="167"/>
      <c r="AE41" s="164"/>
      <c r="AF41" s="165"/>
      <c r="AG41" s="163"/>
      <c r="AH41" s="166"/>
      <c r="AI41" s="167"/>
      <c r="AJ41" s="167"/>
      <c r="AK41" s="164"/>
      <c r="AL41" s="165"/>
      <c r="AM41" s="163"/>
      <c r="AN41" s="166"/>
      <c r="AO41" s="167"/>
      <c r="AP41" s="167"/>
      <c r="AQ41" s="164"/>
      <c r="AR41" s="165"/>
      <c r="AS41" s="163"/>
      <c r="AT41" s="166"/>
      <c r="AU41" s="167"/>
      <c r="AV41" s="167"/>
      <c r="AW41" s="164"/>
      <c r="AX41" s="165"/>
      <c r="AY41" s="163"/>
      <c r="AZ41" s="166"/>
      <c r="BA41" s="167"/>
      <c r="BB41" s="167"/>
      <c r="BC41" s="164"/>
      <c r="BD41" s="165"/>
      <c r="BE41" s="163"/>
      <c r="BF41" s="166"/>
      <c r="BG41" s="167"/>
      <c r="BH41" s="167"/>
      <c r="BI41" s="164"/>
      <c r="BJ41" s="165"/>
      <c r="BK41" s="163"/>
      <c r="BL41" s="166"/>
      <c r="BM41" s="167"/>
      <c r="BN41" s="167"/>
      <c r="BO41" s="164"/>
      <c r="BP41" s="165"/>
      <c r="BQ41" s="163"/>
      <c r="BR41" s="166"/>
      <c r="BS41" s="167"/>
      <c r="BT41" s="167"/>
      <c r="BU41" s="164"/>
      <c r="BV41" s="165"/>
      <c r="BW41" s="163"/>
      <c r="BX41" s="166"/>
      <c r="BY41" s="167"/>
      <c r="BZ41" s="167"/>
      <c r="CA41" s="164"/>
      <c r="CB41" s="165"/>
      <c r="CC41" s="163"/>
      <c r="CD41" s="166"/>
      <c r="CE41" s="167"/>
      <c r="CF41" s="167"/>
      <c r="CG41" s="164"/>
      <c r="CH41" s="165"/>
      <c r="CI41" s="163"/>
      <c r="CJ41" s="166"/>
      <c r="CK41" s="167"/>
      <c r="CL41" s="167"/>
      <c r="CM41" s="164"/>
      <c r="CN41" s="165"/>
      <c r="CO41" s="163"/>
      <c r="CP41" s="166"/>
      <c r="CQ41" s="167"/>
      <c r="CR41" s="167"/>
      <c r="CS41" s="164"/>
      <c r="CT41" s="165"/>
      <c r="CU41" s="163"/>
      <c r="CV41" s="166"/>
      <c r="CW41" s="167"/>
      <c r="CX41" s="167"/>
      <c r="CY41" s="164"/>
      <c r="CZ41" s="165"/>
      <c r="DA41" s="163"/>
      <c r="DB41" s="166"/>
      <c r="DC41" s="167"/>
      <c r="DD41" s="167"/>
      <c r="DE41" s="164"/>
      <c r="DF41" s="165"/>
      <c r="DG41" s="163"/>
      <c r="DH41" s="166"/>
      <c r="DI41" s="167"/>
      <c r="DJ41" s="167"/>
      <c r="DK41" s="164"/>
      <c r="DL41" s="165"/>
      <c r="DM41" s="163"/>
      <c r="DN41" s="166"/>
      <c r="DO41" s="167"/>
      <c r="DP41" s="167"/>
      <c r="DQ41" s="164"/>
      <c r="DR41" s="165"/>
      <c r="DS41" s="163"/>
      <c r="DT41" s="166"/>
      <c r="DU41" s="167"/>
      <c r="DV41" s="167"/>
      <c r="DW41" s="164"/>
      <c r="DX41" s="165"/>
      <c r="DY41" s="163"/>
      <c r="DZ41" s="166"/>
      <c r="EA41" s="167"/>
      <c r="EB41" s="167"/>
      <c r="EC41" s="164"/>
      <c r="ED41" s="165"/>
      <c r="EE41" s="163"/>
      <c r="EF41" s="166"/>
      <c r="EG41" s="167"/>
      <c r="EH41" s="167"/>
      <c r="EI41" s="164"/>
      <c r="EJ41" s="165"/>
      <c r="EK41" s="163"/>
      <c r="EL41" s="166"/>
      <c r="EM41" s="167"/>
      <c r="EN41" s="167"/>
      <c r="EO41" s="164"/>
      <c r="EP41" s="165"/>
      <c r="EQ41" s="163"/>
      <c r="ER41" s="166"/>
      <c r="ES41" s="167"/>
      <c r="ET41" s="167"/>
      <c r="EU41" s="164"/>
      <c r="EV41" s="165"/>
      <c r="EW41" s="163"/>
      <c r="EX41" s="166"/>
      <c r="EY41" s="167"/>
      <c r="EZ41" s="167"/>
      <c r="FA41" s="164"/>
      <c r="FB41" s="165"/>
      <c r="FC41" s="163"/>
      <c r="FD41" s="166"/>
      <c r="FE41" s="167"/>
      <c r="FF41" s="167"/>
      <c r="FG41" s="164"/>
      <c r="FH41" s="165"/>
      <c r="FI41" s="163"/>
      <c r="FJ41" s="166"/>
      <c r="FK41" s="167"/>
      <c r="FL41" s="167"/>
      <c r="FM41" s="164"/>
      <c r="FN41" s="165"/>
      <c r="FO41" s="163"/>
      <c r="FP41" s="166"/>
      <c r="FQ41" s="167"/>
      <c r="FR41" s="167"/>
      <c r="FS41" s="164"/>
      <c r="FT41" s="165"/>
      <c r="FU41" s="163"/>
      <c r="FV41" s="166"/>
      <c r="FW41" s="167"/>
      <c r="FX41" s="167"/>
      <c r="FY41" s="164"/>
      <c r="FZ41" s="165"/>
      <c r="GA41" s="163"/>
      <c r="GB41" s="166"/>
      <c r="GC41" s="167"/>
      <c r="GD41" s="167"/>
      <c r="GE41" s="164"/>
      <c r="GF41" s="165"/>
      <c r="GG41" s="163"/>
      <c r="GH41" s="166"/>
      <c r="GI41" s="167"/>
      <c r="GJ41" s="167"/>
      <c r="GK41" s="164"/>
      <c r="GL41" s="165"/>
      <c r="GM41" s="163"/>
      <c r="GN41" s="166"/>
      <c r="GO41" s="167"/>
      <c r="GP41" s="167"/>
      <c r="GQ41" s="164"/>
      <c r="GR41" s="165"/>
      <c r="GS41" s="163"/>
      <c r="GT41" s="166"/>
      <c r="GU41" s="167"/>
      <c r="GV41" s="167"/>
      <c r="GW41" s="164"/>
      <c r="GX41" s="165"/>
      <c r="GY41" s="163"/>
      <c r="GZ41" s="166"/>
      <c r="HA41" s="167"/>
      <c r="HB41" s="167"/>
      <c r="HC41" s="164"/>
      <c r="HD41" s="165"/>
      <c r="HE41" s="163"/>
      <c r="HF41" s="166"/>
      <c r="HG41" s="167"/>
      <c r="HH41" s="167"/>
      <c r="HI41" s="164"/>
      <c r="HJ41" s="165"/>
      <c r="HK41" s="163"/>
      <c r="HL41" s="166"/>
      <c r="HM41" s="167"/>
      <c r="HN41" s="167"/>
      <c r="HO41" s="164"/>
      <c r="HP41" s="165"/>
      <c r="HQ41" s="163"/>
      <c r="HR41" s="166"/>
      <c r="HS41" s="167"/>
      <c r="HT41" s="167"/>
      <c r="HU41" s="164"/>
      <c r="HV41" s="165"/>
      <c r="HW41" s="163"/>
      <c r="HX41" s="166"/>
      <c r="HY41" s="167"/>
      <c r="HZ41" s="167"/>
      <c r="IA41" s="164"/>
      <c r="IB41" s="165"/>
      <c r="IC41" s="163"/>
      <c r="ID41" s="166"/>
      <c r="IE41" s="167"/>
      <c r="IF41" s="167"/>
      <c r="IG41" s="164"/>
      <c r="IH41" s="165"/>
      <c r="II41" s="163"/>
      <c r="IJ41" s="166"/>
      <c r="IK41" s="167"/>
      <c r="IL41" s="167"/>
      <c r="IM41" s="164"/>
      <c r="IN41" s="165"/>
      <c r="IO41" s="163"/>
      <c r="IP41" s="166"/>
      <c r="IQ41" s="167"/>
      <c r="IR41" s="167"/>
      <c r="IS41" s="164"/>
      <c r="IT41" s="165"/>
      <c r="IU41" s="163"/>
      <c r="IV41" s="166"/>
    </row>
    <row r="42" spans="1:256" s="195" customFormat="1" ht="12.75">
      <c r="A42" s="164"/>
      <c r="B42" s="165" t="s">
        <v>384</v>
      </c>
      <c r="C42" s="163" t="s">
        <v>710</v>
      </c>
      <c r="D42" s="166">
        <v>1</v>
      </c>
      <c r="E42" s="167"/>
      <c r="F42" s="167">
        <f>D42*E42</f>
        <v>0</v>
      </c>
      <c r="G42" s="164"/>
      <c r="H42" s="165"/>
      <c r="I42" s="163"/>
      <c r="J42" s="166"/>
      <c r="K42" s="167"/>
      <c r="L42" s="167"/>
      <c r="M42" s="164"/>
      <c r="N42" s="165"/>
      <c r="O42" s="163"/>
      <c r="P42" s="166"/>
      <c r="Q42" s="167"/>
      <c r="R42" s="167"/>
      <c r="S42" s="164"/>
      <c r="T42" s="165"/>
      <c r="U42" s="163"/>
      <c r="V42" s="166"/>
      <c r="W42" s="167"/>
      <c r="X42" s="167"/>
      <c r="Y42" s="164"/>
      <c r="Z42" s="165"/>
      <c r="AA42" s="163"/>
      <c r="AB42" s="166"/>
      <c r="AC42" s="167"/>
      <c r="AD42" s="167"/>
      <c r="AE42" s="164"/>
      <c r="AF42" s="165"/>
      <c r="AG42" s="163"/>
      <c r="AH42" s="166"/>
      <c r="AI42" s="167"/>
      <c r="AJ42" s="167"/>
      <c r="AK42" s="164"/>
      <c r="AL42" s="165"/>
      <c r="AM42" s="163"/>
      <c r="AN42" s="166"/>
      <c r="AO42" s="167"/>
      <c r="AP42" s="167"/>
      <c r="AQ42" s="164"/>
      <c r="AR42" s="165"/>
      <c r="AS42" s="163"/>
      <c r="AT42" s="166"/>
      <c r="AU42" s="167"/>
      <c r="AV42" s="167"/>
      <c r="AW42" s="164"/>
      <c r="AX42" s="165"/>
      <c r="AY42" s="163"/>
      <c r="AZ42" s="166"/>
      <c r="BA42" s="167"/>
      <c r="BB42" s="167"/>
      <c r="BC42" s="164"/>
      <c r="BD42" s="165"/>
      <c r="BE42" s="163"/>
      <c r="BF42" s="166"/>
      <c r="BG42" s="167"/>
      <c r="BH42" s="167"/>
      <c r="BI42" s="164"/>
      <c r="BJ42" s="165"/>
      <c r="BK42" s="163"/>
      <c r="BL42" s="166"/>
      <c r="BM42" s="167"/>
      <c r="BN42" s="167"/>
      <c r="BO42" s="164"/>
      <c r="BP42" s="165"/>
      <c r="BQ42" s="163"/>
      <c r="BR42" s="166"/>
      <c r="BS42" s="167"/>
      <c r="BT42" s="167"/>
      <c r="BU42" s="164"/>
      <c r="BV42" s="165"/>
      <c r="BW42" s="163"/>
      <c r="BX42" s="166"/>
      <c r="BY42" s="167"/>
      <c r="BZ42" s="167"/>
      <c r="CA42" s="164"/>
      <c r="CB42" s="165"/>
      <c r="CC42" s="163"/>
      <c r="CD42" s="166"/>
      <c r="CE42" s="167"/>
      <c r="CF42" s="167"/>
      <c r="CG42" s="164"/>
      <c r="CH42" s="165"/>
      <c r="CI42" s="163"/>
      <c r="CJ42" s="166"/>
      <c r="CK42" s="167"/>
      <c r="CL42" s="167"/>
      <c r="CM42" s="164"/>
      <c r="CN42" s="165"/>
      <c r="CO42" s="163"/>
      <c r="CP42" s="166"/>
      <c r="CQ42" s="167"/>
      <c r="CR42" s="167"/>
      <c r="CS42" s="164"/>
      <c r="CT42" s="165"/>
      <c r="CU42" s="163"/>
      <c r="CV42" s="166"/>
      <c r="CW42" s="167"/>
      <c r="CX42" s="167"/>
      <c r="CY42" s="164"/>
      <c r="CZ42" s="165"/>
      <c r="DA42" s="163"/>
      <c r="DB42" s="166"/>
      <c r="DC42" s="167"/>
      <c r="DD42" s="167"/>
      <c r="DE42" s="164"/>
      <c r="DF42" s="165"/>
      <c r="DG42" s="163"/>
      <c r="DH42" s="166"/>
      <c r="DI42" s="167"/>
      <c r="DJ42" s="167"/>
      <c r="DK42" s="164"/>
      <c r="DL42" s="165"/>
      <c r="DM42" s="163"/>
      <c r="DN42" s="166"/>
      <c r="DO42" s="167"/>
      <c r="DP42" s="167"/>
      <c r="DQ42" s="164"/>
      <c r="DR42" s="165"/>
      <c r="DS42" s="163"/>
      <c r="DT42" s="166"/>
      <c r="DU42" s="167"/>
      <c r="DV42" s="167"/>
      <c r="DW42" s="164"/>
      <c r="DX42" s="165"/>
      <c r="DY42" s="163"/>
      <c r="DZ42" s="166"/>
      <c r="EA42" s="167"/>
      <c r="EB42" s="167"/>
      <c r="EC42" s="164"/>
      <c r="ED42" s="165"/>
      <c r="EE42" s="163"/>
      <c r="EF42" s="166"/>
      <c r="EG42" s="167"/>
      <c r="EH42" s="167"/>
      <c r="EI42" s="164"/>
      <c r="EJ42" s="165"/>
      <c r="EK42" s="163"/>
      <c r="EL42" s="166"/>
      <c r="EM42" s="167"/>
      <c r="EN42" s="167"/>
      <c r="EO42" s="164"/>
      <c r="EP42" s="165"/>
      <c r="EQ42" s="163"/>
      <c r="ER42" s="166"/>
      <c r="ES42" s="167"/>
      <c r="ET42" s="167"/>
      <c r="EU42" s="164"/>
      <c r="EV42" s="165"/>
      <c r="EW42" s="163"/>
      <c r="EX42" s="166"/>
      <c r="EY42" s="167"/>
      <c r="EZ42" s="167"/>
      <c r="FA42" s="164"/>
      <c r="FB42" s="165"/>
      <c r="FC42" s="163"/>
      <c r="FD42" s="166"/>
      <c r="FE42" s="167"/>
      <c r="FF42" s="167"/>
      <c r="FG42" s="164"/>
      <c r="FH42" s="165"/>
      <c r="FI42" s="163"/>
      <c r="FJ42" s="166"/>
      <c r="FK42" s="167"/>
      <c r="FL42" s="167"/>
      <c r="FM42" s="164"/>
      <c r="FN42" s="165"/>
      <c r="FO42" s="163"/>
      <c r="FP42" s="166"/>
      <c r="FQ42" s="167"/>
      <c r="FR42" s="167"/>
      <c r="FS42" s="164"/>
      <c r="FT42" s="165"/>
      <c r="FU42" s="163"/>
      <c r="FV42" s="166"/>
      <c r="FW42" s="167"/>
      <c r="FX42" s="167"/>
      <c r="FY42" s="164"/>
      <c r="FZ42" s="165"/>
      <c r="GA42" s="163"/>
      <c r="GB42" s="166"/>
      <c r="GC42" s="167"/>
      <c r="GD42" s="167"/>
      <c r="GE42" s="164"/>
      <c r="GF42" s="165"/>
      <c r="GG42" s="163"/>
      <c r="GH42" s="166"/>
      <c r="GI42" s="167"/>
      <c r="GJ42" s="167"/>
      <c r="GK42" s="164"/>
      <c r="GL42" s="165"/>
      <c r="GM42" s="163"/>
      <c r="GN42" s="166"/>
      <c r="GO42" s="167"/>
      <c r="GP42" s="167"/>
      <c r="GQ42" s="164"/>
      <c r="GR42" s="165"/>
      <c r="GS42" s="163"/>
      <c r="GT42" s="166"/>
      <c r="GU42" s="167"/>
      <c r="GV42" s="167"/>
      <c r="GW42" s="164"/>
      <c r="GX42" s="165"/>
      <c r="GY42" s="163"/>
      <c r="GZ42" s="166"/>
      <c r="HA42" s="167"/>
      <c r="HB42" s="167"/>
      <c r="HC42" s="164"/>
      <c r="HD42" s="165"/>
      <c r="HE42" s="163"/>
      <c r="HF42" s="166"/>
      <c r="HG42" s="167"/>
      <c r="HH42" s="167"/>
      <c r="HI42" s="164"/>
      <c r="HJ42" s="165"/>
      <c r="HK42" s="163"/>
      <c r="HL42" s="166"/>
      <c r="HM42" s="167"/>
      <c r="HN42" s="167"/>
      <c r="HO42" s="164"/>
      <c r="HP42" s="165"/>
      <c r="HQ42" s="163"/>
      <c r="HR42" s="166"/>
      <c r="HS42" s="167"/>
      <c r="HT42" s="167"/>
      <c r="HU42" s="164"/>
      <c r="HV42" s="165"/>
      <c r="HW42" s="163"/>
      <c r="HX42" s="166"/>
      <c r="HY42" s="167"/>
      <c r="HZ42" s="167"/>
      <c r="IA42" s="164"/>
      <c r="IB42" s="165"/>
      <c r="IC42" s="163"/>
      <c r="ID42" s="166"/>
      <c r="IE42" s="167"/>
      <c r="IF42" s="167"/>
      <c r="IG42" s="164"/>
      <c r="IH42" s="165"/>
      <c r="II42" s="163"/>
      <c r="IJ42" s="166"/>
      <c r="IK42" s="167"/>
      <c r="IL42" s="167"/>
      <c r="IM42" s="164"/>
      <c r="IN42" s="165"/>
      <c r="IO42" s="163"/>
      <c r="IP42" s="166"/>
      <c r="IQ42" s="167"/>
      <c r="IR42" s="167"/>
      <c r="IS42" s="164"/>
      <c r="IT42" s="165"/>
      <c r="IU42" s="163"/>
      <c r="IV42" s="166"/>
    </row>
    <row r="43" spans="1:256" s="195" customFormat="1" ht="12.75">
      <c r="A43" s="164"/>
      <c r="B43" s="260" t="s">
        <v>533</v>
      </c>
      <c r="C43" s="163"/>
      <c r="D43" s="166"/>
      <c r="E43" s="167"/>
      <c r="F43" s="167"/>
      <c r="G43" s="164"/>
      <c r="H43" s="165"/>
      <c r="I43" s="163"/>
      <c r="J43" s="166"/>
      <c r="K43" s="167"/>
      <c r="L43" s="167"/>
      <c r="M43" s="164"/>
      <c r="N43" s="165"/>
      <c r="O43" s="163"/>
      <c r="P43" s="166"/>
      <c r="Q43" s="167"/>
      <c r="R43" s="167"/>
      <c r="S43" s="164"/>
      <c r="T43" s="165"/>
      <c r="U43" s="163"/>
      <c r="V43" s="166"/>
      <c r="W43" s="167"/>
      <c r="X43" s="167"/>
      <c r="Y43" s="164"/>
      <c r="Z43" s="165"/>
      <c r="AA43" s="163"/>
      <c r="AB43" s="166"/>
      <c r="AC43" s="167"/>
      <c r="AD43" s="167"/>
      <c r="AE43" s="164"/>
      <c r="AF43" s="165"/>
      <c r="AG43" s="163"/>
      <c r="AH43" s="166"/>
      <c r="AI43" s="167"/>
      <c r="AJ43" s="167"/>
      <c r="AK43" s="164"/>
      <c r="AL43" s="165"/>
      <c r="AM43" s="163"/>
      <c r="AN43" s="166"/>
      <c r="AO43" s="167"/>
      <c r="AP43" s="167"/>
      <c r="AQ43" s="164"/>
      <c r="AR43" s="165"/>
      <c r="AS43" s="163"/>
      <c r="AT43" s="166"/>
      <c r="AU43" s="167"/>
      <c r="AV43" s="167"/>
      <c r="AW43" s="164"/>
      <c r="AX43" s="165"/>
      <c r="AY43" s="163"/>
      <c r="AZ43" s="166"/>
      <c r="BA43" s="167"/>
      <c r="BB43" s="167"/>
      <c r="BC43" s="164"/>
      <c r="BD43" s="165"/>
      <c r="BE43" s="163"/>
      <c r="BF43" s="166"/>
      <c r="BG43" s="167"/>
      <c r="BH43" s="167"/>
      <c r="BI43" s="164"/>
      <c r="BJ43" s="165"/>
      <c r="BK43" s="163"/>
      <c r="BL43" s="166"/>
      <c r="BM43" s="167"/>
      <c r="BN43" s="167"/>
      <c r="BO43" s="164"/>
      <c r="BP43" s="165"/>
      <c r="BQ43" s="163"/>
      <c r="BR43" s="166"/>
      <c r="BS43" s="167"/>
      <c r="BT43" s="167"/>
      <c r="BU43" s="164"/>
      <c r="BV43" s="165"/>
      <c r="BW43" s="163"/>
      <c r="BX43" s="166"/>
      <c r="BY43" s="167"/>
      <c r="BZ43" s="167"/>
      <c r="CA43" s="164"/>
      <c r="CB43" s="165"/>
      <c r="CC43" s="163"/>
      <c r="CD43" s="166"/>
      <c r="CE43" s="167"/>
      <c r="CF43" s="167"/>
      <c r="CG43" s="164"/>
      <c r="CH43" s="165"/>
      <c r="CI43" s="163"/>
      <c r="CJ43" s="166"/>
      <c r="CK43" s="167"/>
      <c r="CL43" s="167"/>
      <c r="CM43" s="164"/>
      <c r="CN43" s="165"/>
      <c r="CO43" s="163"/>
      <c r="CP43" s="166"/>
      <c r="CQ43" s="167"/>
      <c r="CR43" s="167"/>
      <c r="CS43" s="164"/>
      <c r="CT43" s="165"/>
      <c r="CU43" s="163"/>
      <c r="CV43" s="166"/>
      <c r="CW43" s="167"/>
      <c r="CX43" s="167"/>
      <c r="CY43" s="164"/>
      <c r="CZ43" s="165"/>
      <c r="DA43" s="163"/>
      <c r="DB43" s="166"/>
      <c r="DC43" s="167"/>
      <c r="DD43" s="167"/>
      <c r="DE43" s="164"/>
      <c r="DF43" s="165"/>
      <c r="DG43" s="163"/>
      <c r="DH43" s="166"/>
      <c r="DI43" s="167"/>
      <c r="DJ43" s="167"/>
      <c r="DK43" s="164"/>
      <c r="DL43" s="165"/>
      <c r="DM43" s="163"/>
      <c r="DN43" s="166"/>
      <c r="DO43" s="167"/>
      <c r="DP43" s="167"/>
      <c r="DQ43" s="164"/>
      <c r="DR43" s="165"/>
      <c r="DS43" s="163"/>
      <c r="DT43" s="166"/>
      <c r="DU43" s="167"/>
      <c r="DV43" s="167"/>
      <c r="DW43" s="164"/>
      <c r="DX43" s="165"/>
      <c r="DY43" s="163"/>
      <c r="DZ43" s="166"/>
      <c r="EA43" s="167"/>
      <c r="EB43" s="167"/>
      <c r="EC43" s="164"/>
      <c r="ED43" s="165"/>
      <c r="EE43" s="163"/>
      <c r="EF43" s="166"/>
      <c r="EG43" s="167"/>
      <c r="EH43" s="167"/>
      <c r="EI43" s="164"/>
      <c r="EJ43" s="165"/>
      <c r="EK43" s="163"/>
      <c r="EL43" s="166"/>
      <c r="EM43" s="167"/>
      <c r="EN43" s="167"/>
      <c r="EO43" s="164"/>
      <c r="EP43" s="165"/>
      <c r="EQ43" s="163"/>
      <c r="ER43" s="166"/>
      <c r="ES43" s="167"/>
      <c r="ET43" s="167"/>
      <c r="EU43" s="164"/>
      <c r="EV43" s="165"/>
      <c r="EW43" s="163"/>
      <c r="EX43" s="166"/>
      <c r="EY43" s="167"/>
      <c r="EZ43" s="167"/>
      <c r="FA43" s="164"/>
      <c r="FB43" s="165"/>
      <c r="FC43" s="163"/>
      <c r="FD43" s="166"/>
      <c r="FE43" s="167"/>
      <c r="FF43" s="167"/>
      <c r="FG43" s="164"/>
      <c r="FH43" s="165"/>
      <c r="FI43" s="163"/>
      <c r="FJ43" s="166"/>
      <c r="FK43" s="167"/>
      <c r="FL43" s="167"/>
      <c r="FM43" s="164"/>
      <c r="FN43" s="165"/>
      <c r="FO43" s="163"/>
      <c r="FP43" s="166"/>
      <c r="FQ43" s="167"/>
      <c r="FR43" s="167"/>
      <c r="FS43" s="164"/>
      <c r="FT43" s="165"/>
      <c r="FU43" s="163"/>
      <c r="FV43" s="166"/>
      <c r="FW43" s="167"/>
      <c r="FX43" s="167"/>
      <c r="FY43" s="164"/>
      <c r="FZ43" s="165"/>
      <c r="GA43" s="163"/>
      <c r="GB43" s="166"/>
      <c r="GC43" s="167"/>
      <c r="GD43" s="167"/>
      <c r="GE43" s="164"/>
      <c r="GF43" s="165"/>
      <c r="GG43" s="163"/>
      <c r="GH43" s="166"/>
      <c r="GI43" s="167"/>
      <c r="GJ43" s="167"/>
      <c r="GK43" s="164"/>
      <c r="GL43" s="165"/>
      <c r="GM43" s="163"/>
      <c r="GN43" s="166"/>
      <c r="GO43" s="167"/>
      <c r="GP43" s="167"/>
      <c r="GQ43" s="164"/>
      <c r="GR43" s="165"/>
      <c r="GS43" s="163"/>
      <c r="GT43" s="166"/>
      <c r="GU43" s="167"/>
      <c r="GV43" s="167"/>
      <c r="GW43" s="164"/>
      <c r="GX43" s="165"/>
      <c r="GY43" s="163"/>
      <c r="GZ43" s="166"/>
      <c r="HA43" s="167"/>
      <c r="HB43" s="167"/>
      <c r="HC43" s="164"/>
      <c r="HD43" s="165"/>
      <c r="HE43" s="163"/>
      <c r="HF43" s="166"/>
      <c r="HG43" s="167"/>
      <c r="HH43" s="167"/>
      <c r="HI43" s="164"/>
      <c r="HJ43" s="165"/>
      <c r="HK43" s="163"/>
      <c r="HL43" s="166"/>
      <c r="HM43" s="167"/>
      <c r="HN43" s="167"/>
      <c r="HO43" s="164"/>
      <c r="HP43" s="165"/>
      <c r="HQ43" s="163"/>
      <c r="HR43" s="166"/>
      <c r="HS43" s="167"/>
      <c r="HT43" s="167"/>
      <c r="HU43" s="164"/>
      <c r="HV43" s="165"/>
      <c r="HW43" s="163"/>
      <c r="HX43" s="166"/>
      <c r="HY43" s="167"/>
      <c r="HZ43" s="167"/>
      <c r="IA43" s="164"/>
      <c r="IB43" s="165"/>
      <c r="IC43" s="163"/>
      <c r="ID43" s="166"/>
      <c r="IE43" s="167"/>
      <c r="IF43" s="167"/>
      <c r="IG43" s="164"/>
      <c r="IH43" s="165"/>
      <c r="II43" s="163"/>
      <c r="IJ43" s="166"/>
      <c r="IK43" s="167"/>
      <c r="IL43" s="167"/>
      <c r="IM43" s="164"/>
      <c r="IN43" s="165"/>
      <c r="IO43" s="163"/>
      <c r="IP43" s="166"/>
      <c r="IQ43" s="167"/>
      <c r="IR43" s="167"/>
      <c r="IS43" s="164"/>
      <c r="IT43" s="165"/>
      <c r="IU43" s="163"/>
      <c r="IV43" s="166"/>
    </row>
    <row r="44" spans="1:256" s="195" customFormat="1" ht="12.75">
      <c r="A44" s="164"/>
      <c r="B44" s="165" t="s">
        <v>385</v>
      </c>
      <c r="C44" s="163" t="s">
        <v>705</v>
      </c>
      <c r="D44" s="166">
        <v>24</v>
      </c>
      <c r="E44" s="167"/>
      <c r="F44" s="167">
        <f aca="true" t="shared" si="1" ref="F44:F49">D44*E44</f>
        <v>0</v>
      </c>
      <c r="G44" s="164"/>
      <c r="H44" s="165"/>
      <c r="I44" s="163"/>
      <c r="J44" s="166"/>
      <c r="K44" s="167"/>
      <c r="L44" s="167"/>
      <c r="M44" s="164"/>
      <c r="N44" s="165"/>
      <c r="O44" s="163"/>
      <c r="P44" s="166"/>
      <c r="Q44" s="167"/>
      <c r="R44" s="167"/>
      <c r="S44" s="164"/>
      <c r="T44" s="165"/>
      <c r="U44" s="163"/>
      <c r="V44" s="166"/>
      <c r="W44" s="167"/>
      <c r="X44" s="167"/>
      <c r="Y44" s="164"/>
      <c r="Z44" s="165"/>
      <c r="AA44" s="163"/>
      <c r="AB44" s="166"/>
      <c r="AC44" s="167"/>
      <c r="AD44" s="167"/>
      <c r="AE44" s="164"/>
      <c r="AF44" s="165"/>
      <c r="AG44" s="163"/>
      <c r="AH44" s="166"/>
      <c r="AI44" s="167"/>
      <c r="AJ44" s="167"/>
      <c r="AK44" s="164"/>
      <c r="AL44" s="165"/>
      <c r="AM44" s="163"/>
      <c r="AN44" s="166"/>
      <c r="AO44" s="167"/>
      <c r="AP44" s="167"/>
      <c r="AQ44" s="164"/>
      <c r="AR44" s="165"/>
      <c r="AS44" s="163"/>
      <c r="AT44" s="166"/>
      <c r="AU44" s="167"/>
      <c r="AV44" s="167"/>
      <c r="AW44" s="164"/>
      <c r="AX44" s="165"/>
      <c r="AY44" s="163"/>
      <c r="AZ44" s="166"/>
      <c r="BA44" s="167"/>
      <c r="BB44" s="167"/>
      <c r="BC44" s="164"/>
      <c r="BD44" s="165"/>
      <c r="BE44" s="163"/>
      <c r="BF44" s="166"/>
      <c r="BG44" s="167"/>
      <c r="BH44" s="167"/>
      <c r="BI44" s="164"/>
      <c r="BJ44" s="165"/>
      <c r="BK44" s="163"/>
      <c r="BL44" s="166"/>
      <c r="BM44" s="167"/>
      <c r="BN44" s="167"/>
      <c r="BO44" s="164"/>
      <c r="BP44" s="165"/>
      <c r="BQ44" s="163"/>
      <c r="BR44" s="166"/>
      <c r="BS44" s="167"/>
      <c r="BT44" s="167"/>
      <c r="BU44" s="164"/>
      <c r="BV44" s="165"/>
      <c r="BW44" s="163"/>
      <c r="BX44" s="166"/>
      <c r="BY44" s="167"/>
      <c r="BZ44" s="167"/>
      <c r="CA44" s="164"/>
      <c r="CB44" s="165"/>
      <c r="CC44" s="163"/>
      <c r="CD44" s="166"/>
      <c r="CE44" s="167"/>
      <c r="CF44" s="167"/>
      <c r="CG44" s="164"/>
      <c r="CH44" s="165"/>
      <c r="CI44" s="163"/>
      <c r="CJ44" s="166"/>
      <c r="CK44" s="167"/>
      <c r="CL44" s="167"/>
      <c r="CM44" s="164"/>
      <c r="CN44" s="165"/>
      <c r="CO44" s="163"/>
      <c r="CP44" s="166"/>
      <c r="CQ44" s="167"/>
      <c r="CR44" s="167"/>
      <c r="CS44" s="164"/>
      <c r="CT44" s="165"/>
      <c r="CU44" s="163"/>
      <c r="CV44" s="166"/>
      <c r="CW44" s="167"/>
      <c r="CX44" s="167"/>
      <c r="CY44" s="164"/>
      <c r="CZ44" s="165"/>
      <c r="DA44" s="163"/>
      <c r="DB44" s="166"/>
      <c r="DC44" s="167"/>
      <c r="DD44" s="167"/>
      <c r="DE44" s="164"/>
      <c r="DF44" s="165"/>
      <c r="DG44" s="163"/>
      <c r="DH44" s="166"/>
      <c r="DI44" s="167"/>
      <c r="DJ44" s="167"/>
      <c r="DK44" s="164"/>
      <c r="DL44" s="165"/>
      <c r="DM44" s="163"/>
      <c r="DN44" s="166"/>
      <c r="DO44" s="167"/>
      <c r="DP44" s="167"/>
      <c r="DQ44" s="164"/>
      <c r="DR44" s="165"/>
      <c r="DS44" s="163"/>
      <c r="DT44" s="166"/>
      <c r="DU44" s="167"/>
      <c r="DV44" s="167"/>
      <c r="DW44" s="164"/>
      <c r="DX44" s="165"/>
      <c r="DY44" s="163"/>
      <c r="DZ44" s="166"/>
      <c r="EA44" s="167"/>
      <c r="EB44" s="167"/>
      <c r="EC44" s="164"/>
      <c r="ED44" s="165"/>
      <c r="EE44" s="163"/>
      <c r="EF44" s="166"/>
      <c r="EG44" s="167"/>
      <c r="EH44" s="167"/>
      <c r="EI44" s="164"/>
      <c r="EJ44" s="165"/>
      <c r="EK44" s="163"/>
      <c r="EL44" s="166"/>
      <c r="EM44" s="167"/>
      <c r="EN44" s="167"/>
      <c r="EO44" s="164"/>
      <c r="EP44" s="165"/>
      <c r="EQ44" s="163"/>
      <c r="ER44" s="166"/>
      <c r="ES44" s="167"/>
      <c r="ET44" s="167"/>
      <c r="EU44" s="164"/>
      <c r="EV44" s="165"/>
      <c r="EW44" s="163"/>
      <c r="EX44" s="166"/>
      <c r="EY44" s="167"/>
      <c r="EZ44" s="167"/>
      <c r="FA44" s="164"/>
      <c r="FB44" s="165"/>
      <c r="FC44" s="163"/>
      <c r="FD44" s="166"/>
      <c r="FE44" s="167"/>
      <c r="FF44" s="167"/>
      <c r="FG44" s="164"/>
      <c r="FH44" s="165"/>
      <c r="FI44" s="163"/>
      <c r="FJ44" s="166"/>
      <c r="FK44" s="167"/>
      <c r="FL44" s="167"/>
      <c r="FM44" s="164"/>
      <c r="FN44" s="165"/>
      <c r="FO44" s="163"/>
      <c r="FP44" s="166"/>
      <c r="FQ44" s="167"/>
      <c r="FR44" s="167"/>
      <c r="FS44" s="164"/>
      <c r="FT44" s="165"/>
      <c r="FU44" s="163"/>
      <c r="FV44" s="166"/>
      <c r="FW44" s="167"/>
      <c r="FX44" s="167"/>
      <c r="FY44" s="164"/>
      <c r="FZ44" s="165"/>
      <c r="GA44" s="163"/>
      <c r="GB44" s="166"/>
      <c r="GC44" s="167"/>
      <c r="GD44" s="167"/>
      <c r="GE44" s="164"/>
      <c r="GF44" s="165"/>
      <c r="GG44" s="163"/>
      <c r="GH44" s="166"/>
      <c r="GI44" s="167"/>
      <c r="GJ44" s="167"/>
      <c r="GK44" s="164"/>
      <c r="GL44" s="165"/>
      <c r="GM44" s="163"/>
      <c r="GN44" s="166"/>
      <c r="GO44" s="167"/>
      <c r="GP44" s="167"/>
      <c r="GQ44" s="164"/>
      <c r="GR44" s="165"/>
      <c r="GS44" s="163"/>
      <c r="GT44" s="166"/>
      <c r="GU44" s="167"/>
      <c r="GV44" s="167"/>
      <c r="GW44" s="164"/>
      <c r="GX44" s="165"/>
      <c r="GY44" s="163"/>
      <c r="GZ44" s="166"/>
      <c r="HA44" s="167"/>
      <c r="HB44" s="167"/>
      <c r="HC44" s="164"/>
      <c r="HD44" s="165"/>
      <c r="HE44" s="163"/>
      <c r="HF44" s="166"/>
      <c r="HG44" s="167"/>
      <c r="HH44" s="167"/>
      <c r="HI44" s="164"/>
      <c r="HJ44" s="165"/>
      <c r="HK44" s="163"/>
      <c r="HL44" s="166"/>
      <c r="HM44" s="167"/>
      <c r="HN44" s="167"/>
      <c r="HO44" s="164"/>
      <c r="HP44" s="165"/>
      <c r="HQ44" s="163"/>
      <c r="HR44" s="166"/>
      <c r="HS44" s="167"/>
      <c r="HT44" s="167"/>
      <c r="HU44" s="164"/>
      <c r="HV44" s="165"/>
      <c r="HW44" s="163"/>
      <c r="HX44" s="166"/>
      <c r="HY44" s="167"/>
      <c r="HZ44" s="167"/>
      <c r="IA44" s="164"/>
      <c r="IB44" s="165"/>
      <c r="IC44" s="163"/>
      <c r="ID44" s="166"/>
      <c r="IE44" s="167"/>
      <c r="IF44" s="167"/>
      <c r="IG44" s="164"/>
      <c r="IH44" s="165"/>
      <c r="II44" s="163"/>
      <c r="IJ44" s="166"/>
      <c r="IK44" s="167"/>
      <c r="IL44" s="167"/>
      <c r="IM44" s="164"/>
      <c r="IN44" s="165"/>
      <c r="IO44" s="163"/>
      <c r="IP44" s="166"/>
      <c r="IQ44" s="167"/>
      <c r="IR44" s="167"/>
      <c r="IS44" s="164"/>
      <c r="IT44" s="165"/>
      <c r="IU44" s="163"/>
      <c r="IV44" s="166"/>
    </row>
    <row r="45" spans="1:256" s="195" customFormat="1" ht="12.75">
      <c r="A45" s="164"/>
      <c r="B45" s="165" t="s">
        <v>386</v>
      </c>
      <c r="C45" s="163" t="s">
        <v>705</v>
      </c>
      <c r="D45" s="166">
        <v>49</v>
      </c>
      <c r="E45" s="167"/>
      <c r="F45" s="167">
        <f t="shared" si="1"/>
        <v>0</v>
      </c>
      <c r="G45" s="164"/>
      <c r="H45" s="165"/>
      <c r="I45" s="163"/>
      <c r="J45" s="166"/>
      <c r="K45" s="167"/>
      <c r="L45" s="167"/>
      <c r="M45" s="164"/>
      <c r="N45" s="165"/>
      <c r="O45" s="163"/>
      <c r="P45" s="166"/>
      <c r="Q45" s="167"/>
      <c r="R45" s="167"/>
      <c r="S45" s="164"/>
      <c r="T45" s="165"/>
      <c r="U45" s="163"/>
      <c r="V45" s="166"/>
      <c r="W45" s="167"/>
      <c r="X45" s="167"/>
      <c r="Y45" s="164"/>
      <c r="Z45" s="165"/>
      <c r="AA45" s="163"/>
      <c r="AB45" s="166"/>
      <c r="AC45" s="167"/>
      <c r="AD45" s="167"/>
      <c r="AE45" s="164"/>
      <c r="AF45" s="165"/>
      <c r="AG45" s="163"/>
      <c r="AH45" s="166"/>
      <c r="AI45" s="167"/>
      <c r="AJ45" s="167"/>
      <c r="AK45" s="164"/>
      <c r="AL45" s="165"/>
      <c r="AM45" s="163"/>
      <c r="AN45" s="166"/>
      <c r="AO45" s="167"/>
      <c r="AP45" s="167"/>
      <c r="AQ45" s="164"/>
      <c r="AR45" s="165"/>
      <c r="AS45" s="163"/>
      <c r="AT45" s="166"/>
      <c r="AU45" s="167"/>
      <c r="AV45" s="167"/>
      <c r="AW45" s="164"/>
      <c r="AX45" s="165"/>
      <c r="AY45" s="163"/>
      <c r="AZ45" s="166"/>
      <c r="BA45" s="167"/>
      <c r="BB45" s="167"/>
      <c r="BC45" s="164"/>
      <c r="BD45" s="165"/>
      <c r="BE45" s="163"/>
      <c r="BF45" s="166"/>
      <c r="BG45" s="167"/>
      <c r="BH45" s="167"/>
      <c r="BI45" s="164"/>
      <c r="BJ45" s="165"/>
      <c r="BK45" s="163"/>
      <c r="BL45" s="166"/>
      <c r="BM45" s="167"/>
      <c r="BN45" s="167"/>
      <c r="BO45" s="164"/>
      <c r="BP45" s="165"/>
      <c r="BQ45" s="163"/>
      <c r="BR45" s="166"/>
      <c r="BS45" s="167"/>
      <c r="BT45" s="167"/>
      <c r="BU45" s="164"/>
      <c r="BV45" s="165"/>
      <c r="BW45" s="163"/>
      <c r="BX45" s="166"/>
      <c r="BY45" s="167"/>
      <c r="BZ45" s="167"/>
      <c r="CA45" s="164"/>
      <c r="CB45" s="165"/>
      <c r="CC45" s="163"/>
      <c r="CD45" s="166"/>
      <c r="CE45" s="167"/>
      <c r="CF45" s="167"/>
      <c r="CG45" s="164"/>
      <c r="CH45" s="165"/>
      <c r="CI45" s="163"/>
      <c r="CJ45" s="166"/>
      <c r="CK45" s="167"/>
      <c r="CL45" s="167"/>
      <c r="CM45" s="164"/>
      <c r="CN45" s="165"/>
      <c r="CO45" s="163"/>
      <c r="CP45" s="166"/>
      <c r="CQ45" s="167"/>
      <c r="CR45" s="167"/>
      <c r="CS45" s="164"/>
      <c r="CT45" s="165"/>
      <c r="CU45" s="163"/>
      <c r="CV45" s="166"/>
      <c r="CW45" s="167"/>
      <c r="CX45" s="167"/>
      <c r="CY45" s="164"/>
      <c r="CZ45" s="165"/>
      <c r="DA45" s="163"/>
      <c r="DB45" s="166"/>
      <c r="DC45" s="167"/>
      <c r="DD45" s="167"/>
      <c r="DE45" s="164"/>
      <c r="DF45" s="165"/>
      <c r="DG45" s="163"/>
      <c r="DH45" s="166"/>
      <c r="DI45" s="167"/>
      <c r="DJ45" s="167"/>
      <c r="DK45" s="164"/>
      <c r="DL45" s="165"/>
      <c r="DM45" s="163"/>
      <c r="DN45" s="166"/>
      <c r="DO45" s="167"/>
      <c r="DP45" s="167"/>
      <c r="DQ45" s="164"/>
      <c r="DR45" s="165"/>
      <c r="DS45" s="163"/>
      <c r="DT45" s="166"/>
      <c r="DU45" s="167"/>
      <c r="DV45" s="167"/>
      <c r="DW45" s="164"/>
      <c r="DX45" s="165"/>
      <c r="DY45" s="163"/>
      <c r="DZ45" s="166"/>
      <c r="EA45" s="167"/>
      <c r="EB45" s="167"/>
      <c r="EC45" s="164"/>
      <c r="ED45" s="165"/>
      <c r="EE45" s="163"/>
      <c r="EF45" s="166"/>
      <c r="EG45" s="167"/>
      <c r="EH45" s="167"/>
      <c r="EI45" s="164"/>
      <c r="EJ45" s="165"/>
      <c r="EK45" s="163"/>
      <c r="EL45" s="166"/>
      <c r="EM45" s="167"/>
      <c r="EN45" s="167"/>
      <c r="EO45" s="164"/>
      <c r="EP45" s="165"/>
      <c r="EQ45" s="163"/>
      <c r="ER45" s="166"/>
      <c r="ES45" s="167"/>
      <c r="ET45" s="167"/>
      <c r="EU45" s="164"/>
      <c r="EV45" s="165"/>
      <c r="EW45" s="163"/>
      <c r="EX45" s="166"/>
      <c r="EY45" s="167"/>
      <c r="EZ45" s="167"/>
      <c r="FA45" s="164"/>
      <c r="FB45" s="165"/>
      <c r="FC45" s="163"/>
      <c r="FD45" s="166"/>
      <c r="FE45" s="167"/>
      <c r="FF45" s="167"/>
      <c r="FG45" s="164"/>
      <c r="FH45" s="165"/>
      <c r="FI45" s="163"/>
      <c r="FJ45" s="166"/>
      <c r="FK45" s="167"/>
      <c r="FL45" s="167"/>
      <c r="FM45" s="164"/>
      <c r="FN45" s="165"/>
      <c r="FO45" s="163"/>
      <c r="FP45" s="166"/>
      <c r="FQ45" s="167"/>
      <c r="FR45" s="167"/>
      <c r="FS45" s="164"/>
      <c r="FT45" s="165"/>
      <c r="FU45" s="163"/>
      <c r="FV45" s="166"/>
      <c r="FW45" s="167"/>
      <c r="FX45" s="167"/>
      <c r="FY45" s="164"/>
      <c r="FZ45" s="165"/>
      <c r="GA45" s="163"/>
      <c r="GB45" s="166"/>
      <c r="GC45" s="167"/>
      <c r="GD45" s="167"/>
      <c r="GE45" s="164"/>
      <c r="GF45" s="165"/>
      <c r="GG45" s="163"/>
      <c r="GH45" s="166"/>
      <c r="GI45" s="167"/>
      <c r="GJ45" s="167"/>
      <c r="GK45" s="164"/>
      <c r="GL45" s="165"/>
      <c r="GM45" s="163"/>
      <c r="GN45" s="166"/>
      <c r="GO45" s="167"/>
      <c r="GP45" s="167"/>
      <c r="GQ45" s="164"/>
      <c r="GR45" s="165"/>
      <c r="GS45" s="163"/>
      <c r="GT45" s="166"/>
      <c r="GU45" s="167"/>
      <c r="GV45" s="167"/>
      <c r="GW45" s="164"/>
      <c r="GX45" s="165"/>
      <c r="GY45" s="163"/>
      <c r="GZ45" s="166"/>
      <c r="HA45" s="167"/>
      <c r="HB45" s="167"/>
      <c r="HC45" s="164"/>
      <c r="HD45" s="165"/>
      <c r="HE45" s="163"/>
      <c r="HF45" s="166"/>
      <c r="HG45" s="167"/>
      <c r="HH45" s="167"/>
      <c r="HI45" s="164"/>
      <c r="HJ45" s="165"/>
      <c r="HK45" s="163"/>
      <c r="HL45" s="166"/>
      <c r="HM45" s="167"/>
      <c r="HN45" s="167"/>
      <c r="HO45" s="164"/>
      <c r="HP45" s="165"/>
      <c r="HQ45" s="163"/>
      <c r="HR45" s="166"/>
      <c r="HS45" s="167"/>
      <c r="HT45" s="167"/>
      <c r="HU45" s="164"/>
      <c r="HV45" s="165"/>
      <c r="HW45" s="163"/>
      <c r="HX45" s="166"/>
      <c r="HY45" s="167"/>
      <c r="HZ45" s="167"/>
      <c r="IA45" s="164"/>
      <c r="IB45" s="165"/>
      <c r="IC45" s="163"/>
      <c r="ID45" s="166"/>
      <c r="IE45" s="167"/>
      <c r="IF45" s="167"/>
      <c r="IG45" s="164"/>
      <c r="IH45" s="165"/>
      <c r="II45" s="163"/>
      <c r="IJ45" s="166"/>
      <c r="IK45" s="167"/>
      <c r="IL45" s="167"/>
      <c r="IM45" s="164"/>
      <c r="IN45" s="165"/>
      <c r="IO45" s="163"/>
      <c r="IP45" s="166"/>
      <c r="IQ45" s="167"/>
      <c r="IR45" s="167"/>
      <c r="IS45" s="164"/>
      <c r="IT45" s="165"/>
      <c r="IU45" s="163"/>
      <c r="IV45" s="166"/>
    </row>
    <row r="46" spans="1:256" s="195" customFormat="1" ht="12.75">
      <c r="A46" s="164"/>
      <c r="B46" s="165" t="s">
        <v>387</v>
      </c>
      <c r="C46" s="163" t="s">
        <v>705</v>
      </c>
      <c r="D46" s="166">
        <v>1</v>
      </c>
      <c r="E46" s="167"/>
      <c r="F46" s="167">
        <f t="shared" si="1"/>
        <v>0</v>
      </c>
      <c r="G46" s="164"/>
      <c r="H46" s="165"/>
      <c r="I46" s="163"/>
      <c r="J46" s="166"/>
      <c r="K46" s="167"/>
      <c r="L46" s="167"/>
      <c r="M46" s="164"/>
      <c r="N46" s="165"/>
      <c r="O46" s="163"/>
      <c r="P46" s="166"/>
      <c r="Q46" s="167"/>
      <c r="R46" s="167"/>
      <c r="S46" s="164"/>
      <c r="T46" s="165"/>
      <c r="U46" s="163"/>
      <c r="V46" s="166"/>
      <c r="W46" s="167"/>
      <c r="X46" s="167"/>
      <c r="Y46" s="164"/>
      <c r="Z46" s="165"/>
      <c r="AA46" s="163"/>
      <c r="AB46" s="166"/>
      <c r="AC46" s="167"/>
      <c r="AD46" s="167"/>
      <c r="AE46" s="164"/>
      <c r="AF46" s="165"/>
      <c r="AG46" s="163"/>
      <c r="AH46" s="166"/>
      <c r="AI46" s="167"/>
      <c r="AJ46" s="167"/>
      <c r="AK46" s="164"/>
      <c r="AL46" s="165"/>
      <c r="AM46" s="163"/>
      <c r="AN46" s="166"/>
      <c r="AO46" s="167"/>
      <c r="AP46" s="167"/>
      <c r="AQ46" s="164"/>
      <c r="AR46" s="165"/>
      <c r="AS46" s="163"/>
      <c r="AT46" s="166"/>
      <c r="AU46" s="167"/>
      <c r="AV46" s="167"/>
      <c r="AW46" s="164"/>
      <c r="AX46" s="165"/>
      <c r="AY46" s="163"/>
      <c r="AZ46" s="166"/>
      <c r="BA46" s="167"/>
      <c r="BB46" s="167"/>
      <c r="BC46" s="164"/>
      <c r="BD46" s="165"/>
      <c r="BE46" s="163"/>
      <c r="BF46" s="166"/>
      <c r="BG46" s="167"/>
      <c r="BH46" s="167"/>
      <c r="BI46" s="164"/>
      <c r="BJ46" s="165"/>
      <c r="BK46" s="163"/>
      <c r="BL46" s="166"/>
      <c r="BM46" s="167"/>
      <c r="BN46" s="167"/>
      <c r="BO46" s="164"/>
      <c r="BP46" s="165"/>
      <c r="BQ46" s="163"/>
      <c r="BR46" s="166"/>
      <c r="BS46" s="167"/>
      <c r="BT46" s="167"/>
      <c r="BU46" s="164"/>
      <c r="BV46" s="165"/>
      <c r="BW46" s="163"/>
      <c r="BX46" s="166"/>
      <c r="BY46" s="167"/>
      <c r="BZ46" s="167"/>
      <c r="CA46" s="164"/>
      <c r="CB46" s="165"/>
      <c r="CC46" s="163"/>
      <c r="CD46" s="166"/>
      <c r="CE46" s="167"/>
      <c r="CF46" s="167"/>
      <c r="CG46" s="164"/>
      <c r="CH46" s="165"/>
      <c r="CI46" s="163"/>
      <c r="CJ46" s="166"/>
      <c r="CK46" s="167"/>
      <c r="CL46" s="167"/>
      <c r="CM46" s="164"/>
      <c r="CN46" s="165"/>
      <c r="CO46" s="163"/>
      <c r="CP46" s="166"/>
      <c r="CQ46" s="167"/>
      <c r="CR46" s="167"/>
      <c r="CS46" s="164"/>
      <c r="CT46" s="165"/>
      <c r="CU46" s="163"/>
      <c r="CV46" s="166"/>
      <c r="CW46" s="167"/>
      <c r="CX46" s="167"/>
      <c r="CY46" s="164"/>
      <c r="CZ46" s="165"/>
      <c r="DA46" s="163"/>
      <c r="DB46" s="166"/>
      <c r="DC46" s="167"/>
      <c r="DD46" s="167"/>
      <c r="DE46" s="164"/>
      <c r="DF46" s="165"/>
      <c r="DG46" s="163"/>
      <c r="DH46" s="166"/>
      <c r="DI46" s="167"/>
      <c r="DJ46" s="167"/>
      <c r="DK46" s="164"/>
      <c r="DL46" s="165"/>
      <c r="DM46" s="163"/>
      <c r="DN46" s="166"/>
      <c r="DO46" s="167"/>
      <c r="DP46" s="167"/>
      <c r="DQ46" s="164"/>
      <c r="DR46" s="165"/>
      <c r="DS46" s="163"/>
      <c r="DT46" s="166"/>
      <c r="DU46" s="167"/>
      <c r="DV46" s="167"/>
      <c r="DW46" s="164"/>
      <c r="DX46" s="165"/>
      <c r="DY46" s="163"/>
      <c r="DZ46" s="166"/>
      <c r="EA46" s="167"/>
      <c r="EB46" s="167"/>
      <c r="EC46" s="164"/>
      <c r="ED46" s="165"/>
      <c r="EE46" s="163"/>
      <c r="EF46" s="166"/>
      <c r="EG46" s="167"/>
      <c r="EH46" s="167"/>
      <c r="EI46" s="164"/>
      <c r="EJ46" s="165"/>
      <c r="EK46" s="163"/>
      <c r="EL46" s="166"/>
      <c r="EM46" s="167"/>
      <c r="EN46" s="167"/>
      <c r="EO46" s="164"/>
      <c r="EP46" s="165"/>
      <c r="EQ46" s="163"/>
      <c r="ER46" s="166"/>
      <c r="ES46" s="167"/>
      <c r="ET46" s="167"/>
      <c r="EU46" s="164"/>
      <c r="EV46" s="165"/>
      <c r="EW46" s="163"/>
      <c r="EX46" s="166"/>
      <c r="EY46" s="167"/>
      <c r="EZ46" s="167"/>
      <c r="FA46" s="164"/>
      <c r="FB46" s="165"/>
      <c r="FC46" s="163"/>
      <c r="FD46" s="166"/>
      <c r="FE46" s="167"/>
      <c r="FF46" s="167"/>
      <c r="FG46" s="164"/>
      <c r="FH46" s="165"/>
      <c r="FI46" s="163"/>
      <c r="FJ46" s="166"/>
      <c r="FK46" s="167"/>
      <c r="FL46" s="167"/>
      <c r="FM46" s="164"/>
      <c r="FN46" s="165"/>
      <c r="FO46" s="163"/>
      <c r="FP46" s="166"/>
      <c r="FQ46" s="167"/>
      <c r="FR46" s="167"/>
      <c r="FS46" s="164"/>
      <c r="FT46" s="165"/>
      <c r="FU46" s="163"/>
      <c r="FV46" s="166"/>
      <c r="FW46" s="167"/>
      <c r="FX46" s="167"/>
      <c r="FY46" s="164"/>
      <c r="FZ46" s="165"/>
      <c r="GA46" s="163"/>
      <c r="GB46" s="166"/>
      <c r="GC46" s="167"/>
      <c r="GD46" s="167"/>
      <c r="GE46" s="164"/>
      <c r="GF46" s="165"/>
      <c r="GG46" s="163"/>
      <c r="GH46" s="166"/>
      <c r="GI46" s="167"/>
      <c r="GJ46" s="167"/>
      <c r="GK46" s="164"/>
      <c r="GL46" s="165"/>
      <c r="GM46" s="163"/>
      <c r="GN46" s="166"/>
      <c r="GO46" s="167"/>
      <c r="GP46" s="167"/>
      <c r="GQ46" s="164"/>
      <c r="GR46" s="165"/>
      <c r="GS46" s="163"/>
      <c r="GT46" s="166"/>
      <c r="GU46" s="167"/>
      <c r="GV46" s="167"/>
      <c r="GW46" s="164"/>
      <c r="GX46" s="165"/>
      <c r="GY46" s="163"/>
      <c r="GZ46" s="166"/>
      <c r="HA46" s="167"/>
      <c r="HB46" s="167"/>
      <c r="HC46" s="164"/>
      <c r="HD46" s="165"/>
      <c r="HE46" s="163"/>
      <c r="HF46" s="166"/>
      <c r="HG46" s="167"/>
      <c r="HH46" s="167"/>
      <c r="HI46" s="164"/>
      <c r="HJ46" s="165"/>
      <c r="HK46" s="163"/>
      <c r="HL46" s="166"/>
      <c r="HM46" s="167"/>
      <c r="HN46" s="167"/>
      <c r="HO46" s="164"/>
      <c r="HP46" s="165"/>
      <c r="HQ46" s="163"/>
      <c r="HR46" s="166"/>
      <c r="HS46" s="167"/>
      <c r="HT46" s="167"/>
      <c r="HU46" s="164"/>
      <c r="HV46" s="165"/>
      <c r="HW46" s="163"/>
      <c r="HX46" s="166"/>
      <c r="HY46" s="167"/>
      <c r="HZ46" s="167"/>
      <c r="IA46" s="164"/>
      <c r="IB46" s="165"/>
      <c r="IC46" s="163"/>
      <c r="ID46" s="166"/>
      <c r="IE46" s="167"/>
      <c r="IF46" s="167"/>
      <c r="IG46" s="164"/>
      <c r="IH46" s="165"/>
      <c r="II46" s="163"/>
      <c r="IJ46" s="166"/>
      <c r="IK46" s="167"/>
      <c r="IL46" s="167"/>
      <c r="IM46" s="164"/>
      <c r="IN46" s="165"/>
      <c r="IO46" s="163"/>
      <c r="IP46" s="166"/>
      <c r="IQ46" s="167"/>
      <c r="IR46" s="167"/>
      <c r="IS46" s="164"/>
      <c r="IT46" s="165"/>
      <c r="IU46" s="163"/>
      <c r="IV46" s="166"/>
    </row>
    <row r="47" spans="1:256" s="195" customFormat="1" ht="12.75">
      <c r="A47" s="164"/>
      <c r="B47" s="165" t="s">
        <v>388</v>
      </c>
      <c r="C47" s="163" t="s">
        <v>705</v>
      </c>
      <c r="D47" s="166">
        <v>74</v>
      </c>
      <c r="E47" s="167"/>
      <c r="F47" s="167">
        <f t="shared" si="1"/>
        <v>0</v>
      </c>
      <c r="G47" s="164"/>
      <c r="H47" s="165"/>
      <c r="I47" s="163"/>
      <c r="J47" s="166"/>
      <c r="K47" s="167"/>
      <c r="L47" s="167"/>
      <c r="M47" s="164"/>
      <c r="N47" s="165"/>
      <c r="O47" s="163"/>
      <c r="P47" s="166"/>
      <c r="Q47" s="167"/>
      <c r="R47" s="167"/>
      <c r="S47" s="164"/>
      <c r="T47" s="165"/>
      <c r="U47" s="163"/>
      <c r="V47" s="166"/>
      <c r="W47" s="167"/>
      <c r="X47" s="167"/>
      <c r="Y47" s="164"/>
      <c r="Z47" s="165"/>
      <c r="AA47" s="163"/>
      <c r="AB47" s="166"/>
      <c r="AC47" s="167"/>
      <c r="AD47" s="167"/>
      <c r="AE47" s="164"/>
      <c r="AF47" s="165"/>
      <c r="AG47" s="163"/>
      <c r="AH47" s="166"/>
      <c r="AI47" s="167"/>
      <c r="AJ47" s="167"/>
      <c r="AK47" s="164"/>
      <c r="AL47" s="165"/>
      <c r="AM47" s="163"/>
      <c r="AN47" s="166"/>
      <c r="AO47" s="167"/>
      <c r="AP47" s="167"/>
      <c r="AQ47" s="164"/>
      <c r="AR47" s="165"/>
      <c r="AS47" s="163"/>
      <c r="AT47" s="166"/>
      <c r="AU47" s="167"/>
      <c r="AV47" s="167"/>
      <c r="AW47" s="164"/>
      <c r="AX47" s="165"/>
      <c r="AY47" s="163"/>
      <c r="AZ47" s="166"/>
      <c r="BA47" s="167"/>
      <c r="BB47" s="167"/>
      <c r="BC47" s="164"/>
      <c r="BD47" s="165"/>
      <c r="BE47" s="163"/>
      <c r="BF47" s="166"/>
      <c r="BG47" s="167"/>
      <c r="BH47" s="167"/>
      <c r="BI47" s="164"/>
      <c r="BJ47" s="165"/>
      <c r="BK47" s="163"/>
      <c r="BL47" s="166"/>
      <c r="BM47" s="167"/>
      <c r="BN47" s="167"/>
      <c r="BO47" s="164"/>
      <c r="BP47" s="165"/>
      <c r="BQ47" s="163"/>
      <c r="BR47" s="166"/>
      <c r="BS47" s="167"/>
      <c r="BT47" s="167"/>
      <c r="BU47" s="164"/>
      <c r="BV47" s="165"/>
      <c r="BW47" s="163"/>
      <c r="BX47" s="166"/>
      <c r="BY47" s="167"/>
      <c r="BZ47" s="167"/>
      <c r="CA47" s="164"/>
      <c r="CB47" s="165"/>
      <c r="CC47" s="163"/>
      <c r="CD47" s="166"/>
      <c r="CE47" s="167"/>
      <c r="CF47" s="167"/>
      <c r="CG47" s="164"/>
      <c r="CH47" s="165"/>
      <c r="CI47" s="163"/>
      <c r="CJ47" s="166"/>
      <c r="CK47" s="167"/>
      <c r="CL47" s="167"/>
      <c r="CM47" s="164"/>
      <c r="CN47" s="165"/>
      <c r="CO47" s="163"/>
      <c r="CP47" s="166"/>
      <c r="CQ47" s="167"/>
      <c r="CR47" s="167"/>
      <c r="CS47" s="164"/>
      <c r="CT47" s="165"/>
      <c r="CU47" s="163"/>
      <c r="CV47" s="166"/>
      <c r="CW47" s="167"/>
      <c r="CX47" s="167"/>
      <c r="CY47" s="164"/>
      <c r="CZ47" s="165"/>
      <c r="DA47" s="163"/>
      <c r="DB47" s="166"/>
      <c r="DC47" s="167"/>
      <c r="DD47" s="167"/>
      <c r="DE47" s="164"/>
      <c r="DF47" s="165"/>
      <c r="DG47" s="163"/>
      <c r="DH47" s="166"/>
      <c r="DI47" s="167"/>
      <c r="DJ47" s="167"/>
      <c r="DK47" s="164"/>
      <c r="DL47" s="165"/>
      <c r="DM47" s="163"/>
      <c r="DN47" s="166"/>
      <c r="DO47" s="167"/>
      <c r="DP47" s="167"/>
      <c r="DQ47" s="164"/>
      <c r="DR47" s="165"/>
      <c r="DS47" s="163"/>
      <c r="DT47" s="166"/>
      <c r="DU47" s="167"/>
      <c r="DV47" s="167"/>
      <c r="DW47" s="164"/>
      <c r="DX47" s="165"/>
      <c r="DY47" s="163"/>
      <c r="DZ47" s="166"/>
      <c r="EA47" s="167"/>
      <c r="EB47" s="167"/>
      <c r="EC47" s="164"/>
      <c r="ED47" s="165"/>
      <c r="EE47" s="163"/>
      <c r="EF47" s="166"/>
      <c r="EG47" s="167"/>
      <c r="EH47" s="167"/>
      <c r="EI47" s="164"/>
      <c r="EJ47" s="165"/>
      <c r="EK47" s="163"/>
      <c r="EL47" s="166"/>
      <c r="EM47" s="167"/>
      <c r="EN47" s="167"/>
      <c r="EO47" s="164"/>
      <c r="EP47" s="165"/>
      <c r="EQ47" s="163"/>
      <c r="ER47" s="166"/>
      <c r="ES47" s="167"/>
      <c r="ET47" s="167"/>
      <c r="EU47" s="164"/>
      <c r="EV47" s="165"/>
      <c r="EW47" s="163"/>
      <c r="EX47" s="166"/>
      <c r="EY47" s="167"/>
      <c r="EZ47" s="167"/>
      <c r="FA47" s="164"/>
      <c r="FB47" s="165"/>
      <c r="FC47" s="163"/>
      <c r="FD47" s="166"/>
      <c r="FE47" s="167"/>
      <c r="FF47" s="167"/>
      <c r="FG47" s="164"/>
      <c r="FH47" s="165"/>
      <c r="FI47" s="163"/>
      <c r="FJ47" s="166"/>
      <c r="FK47" s="167"/>
      <c r="FL47" s="167"/>
      <c r="FM47" s="164"/>
      <c r="FN47" s="165"/>
      <c r="FO47" s="163"/>
      <c r="FP47" s="166"/>
      <c r="FQ47" s="167"/>
      <c r="FR47" s="167"/>
      <c r="FS47" s="164"/>
      <c r="FT47" s="165"/>
      <c r="FU47" s="163"/>
      <c r="FV47" s="166"/>
      <c r="FW47" s="167"/>
      <c r="FX47" s="167"/>
      <c r="FY47" s="164"/>
      <c r="FZ47" s="165"/>
      <c r="GA47" s="163"/>
      <c r="GB47" s="166"/>
      <c r="GC47" s="167"/>
      <c r="GD47" s="167"/>
      <c r="GE47" s="164"/>
      <c r="GF47" s="165"/>
      <c r="GG47" s="163"/>
      <c r="GH47" s="166"/>
      <c r="GI47" s="167"/>
      <c r="GJ47" s="167"/>
      <c r="GK47" s="164"/>
      <c r="GL47" s="165"/>
      <c r="GM47" s="163"/>
      <c r="GN47" s="166"/>
      <c r="GO47" s="167"/>
      <c r="GP47" s="167"/>
      <c r="GQ47" s="164"/>
      <c r="GR47" s="165"/>
      <c r="GS47" s="163"/>
      <c r="GT47" s="166"/>
      <c r="GU47" s="167"/>
      <c r="GV47" s="167"/>
      <c r="GW47" s="164"/>
      <c r="GX47" s="165"/>
      <c r="GY47" s="163"/>
      <c r="GZ47" s="166"/>
      <c r="HA47" s="167"/>
      <c r="HB47" s="167"/>
      <c r="HC47" s="164"/>
      <c r="HD47" s="165"/>
      <c r="HE47" s="163"/>
      <c r="HF47" s="166"/>
      <c r="HG47" s="167"/>
      <c r="HH47" s="167"/>
      <c r="HI47" s="164"/>
      <c r="HJ47" s="165"/>
      <c r="HK47" s="163"/>
      <c r="HL47" s="166"/>
      <c r="HM47" s="167"/>
      <c r="HN47" s="167"/>
      <c r="HO47" s="164"/>
      <c r="HP47" s="165"/>
      <c r="HQ47" s="163"/>
      <c r="HR47" s="166"/>
      <c r="HS47" s="167"/>
      <c r="HT47" s="167"/>
      <c r="HU47" s="164"/>
      <c r="HV47" s="165"/>
      <c r="HW47" s="163"/>
      <c r="HX47" s="166"/>
      <c r="HY47" s="167"/>
      <c r="HZ47" s="167"/>
      <c r="IA47" s="164"/>
      <c r="IB47" s="165"/>
      <c r="IC47" s="163"/>
      <c r="ID47" s="166"/>
      <c r="IE47" s="167"/>
      <c r="IF47" s="167"/>
      <c r="IG47" s="164"/>
      <c r="IH47" s="165"/>
      <c r="II47" s="163"/>
      <c r="IJ47" s="166"/>
      <c r="IK47" s="167"/>
      <c r="IL47" s="167"/>
      <c r="IM47" s="164"/>
      <c r="IN47" s="165"/>
      <c r="IO47" s="163"/>
      <c r="IP47" s="166"/>
      <c r="IQ47" s="167"/>
      <c r="IR47" s="167"/>
      <c r="IS47" s="164"/>
      <c r="IT47" s="165"/>
      <c r="IU47" s="163"/>
      <c r="IV47" s="166"/>
    </row>
    <row r="48" spans="1:256" s="195" customFormat="1" ht="12.75">
      <c r="A48" s="164"/>
      <c r="B48" s="165" t="s">
        <v>389</v>
      </c>
      <c r="C48" s="163" t="s">
        <v>705</v>
      </c>
      <c r="D48" s="166">
        <v>74</v>
      </c>
      <c r="E48" s="167"/>
      <c r="F48" s="167">
        <f t="shared" si="1"/>
        <v>0</v>
      </c>
      <c r="G48" s="164"/>
      <c r="H48" s="165"/>
      <c r="I48" s="163"/>
      <c r="J48" s="166"/>
      <c r="K48" s="167"/>
      <c r="L48" s="167"/>
      <c r="M48" s="164"/>
      <c r="N48" s="165"/>
      <c r="O48" s="163"/>
      <c r="P48" s="166"/>
      <c r="Q48" s="167"/>
      <c r="R48" s="167"/>
      <c r="S48" s="164"/>
      <c r="T48" s="165"/>
      <c r="U48" s="163"/>
      <c r="V48" s="166"/>
      <c r="W48" s="167"/>
      <c r="X48" s="167"/>
      <c r="Y48" s="164"/>
      <c r="Z48" s="165"/>
      <c r="AA48" s="163"/>
      <c r="AB48" s="166"/>
      <c r="AC48" s="167"/>
      <c r="AD48" s="167"/>
      <c r="AE48" s="164"/>
      <c r="AF48" s="165"/>
      <c r="AG48" s="163"/>
      <c r="AH48" s="166"/>
      <c r="AI48" s="167"/>
      <c r="AJ48" s="167"/>
      <c r="AK48" s="164"/>
      <c r="AL48" s="165"/>
      <c r="AM48" s="163"/>
      <c r="AN48" s="166"/>
      <c r="AO48" s="167"/>
      <c r="AP48" s="167"/>
      <c r="AQ48" s="164"/>
      <c r="AR48" s="165"/>
      <c r="AS48" s="163"/>
      <c r="AT48" s="166"/>
      <c r="AU48" s="167"/>
      <c r="AV48" s="167"/>
      <c r="AW48" s="164"/>
      <c r="AX48" s="165"/>
      <c r="AY48" s="163"/>
      <c r="AZ48" s="166"/>
      <c r="BA48" s="167"/>
      <c r="BB48" s="167"/>
      <c r="BC48" s="164"/>
      <c r="BD48" s="165"/>
      <c r="BE48" s="163"/>
      <c r="BF48" s="166"/>
      <c r="BG48" s="167"/>
      <c r="BH48" s="167"/>
      <c r="BI48" s="164"/>
      <c r="BJ48" s="165"/>
      <c r="BK48" s="163"/>
      <c r="BL48" s="166"/>
      <c r="BM48" s="167"/>
      <c r="BN48" s="167"/>
      <c r="BO48" s="164"/>
      <c r="BP48" s="165"/>
      <c r="BQ48" s="163"/>
      <c r="BR48" s="166"/>
      <c r="BS48" s="167"/>
      <c r="BT48" s="167"/>
      <c r="BU48" s="164"/>
      <c r="BV48" s="165"/>
      <c r="BW48" s="163"/>
      <c r="BX48" s="166"/>
      <c r="BY48" s="167"/>
      <c r="BZ48" s="167"/>
      <c r="CA48" s="164"/>
      <c r="CB48" s="165"/>
      <c r="CC48" s="163"/>
      <c r="CD48" s="166"/>
      <c r="CE48" s="167"/>
      <c r="CF48" s="167"/>
      <c r="CG48" s="164"/>
      <c r="CH48" s="165"/>
      <c r="CI48" s="163"/>
      <c r="CJ48" s="166"/>
      <c r="CK48" s="167"/>
      <c r="CL48" s="167"/>
      <c r="CM48" s="164"/>
      <c r="CN48" s="165"/>
      <c r="CO48" s="163"/>
      <c r="CP48" s="166"/>
      <c r="CQ48" s="167"/>
      <c r="CR48" s="167"/>
      <c r="CS48" s="164"/>
      <c r="CT48" s="165"/>
      <c r="CU48" s="163"/>
      <c r="CV48" s="166"/>
      <c r="CW48" s="167"/>
      <c r="CX48" s="167"/>
      <c r="CY48" s="164"/>
      <c r="CZ48" s="165"/>
      <c r="DA48" s="163"/>
      <c r="DB48" s="166"/>
      <c r="DC48" s="167"/>
      <c r="DD48" s="167"/>
      <c r="DE48" s="164"/>
      <c r="DF48" s="165"/>
      <c r="DG48" s="163"/>
      <c r="DH48" s="166"/>
      <c r="DI48" s="167"/>
      <c r="DJ48" s="167"/>
      <c r="DK48" s="164"/>
      <c r="DL48" s="165"/>
      <c r="DM48" s="163"/>
      <c r="DN48" s="166"/>
      <c r="DO48" s="167"/>
      <c r="DP48" s="167"/>
      <c r="DQ48" s="164"/>
      <c r="DR48" s="165"/>
      <c r="DS48" s="163"/>
      <c r="DT48" s="166"/>
      <c r="DU48" s="167"/>
      <c r="DV48" s="167"/>
      <c r="DW48" s="164"/>
      <c r="DX48" s="165"/>
      <c r="DY48" s="163"/>
      <c r="DZ48" s="166"/>
      <c r="EA48" s="167"/>
      <c r="EB48" s="167"/>
      <c r="EC48" s="164"/>
      <c r="ED48" s="165"/>
      <c r="EE48" s="163"/>
      <c r="EF48" s="166"/>
      <c r="EG48" s="167"/>
      <c r="EH48" s="167"/>
      <c r="EI48" s="164"/>
      <c r="EJ48" s="165"/>
      <c r="EK48" s="163"/>
      <c r="EL48" s="166"/>
      <c r="EM48" s="167"/>
      <c r="EN48" s="167"/>
      <c r="EO48" s="164"/>
      <c r="EP48" s="165"/>
      <c r="EQ48" s="163"/>
      <c r="ER48" s="166"/>
      <c r="ES48" s="167"/>
      <c r="ET48" s="167"/>
      <c r="EU48" s="164"/>
      <c r="EV48" s="165"/>
      <c r="EW48" s="163"/>
      <c r="EX48" s="166"/>
      <c r="EY48" s="167"/>
      <c r="EZ48" s="167"/>
      <c r="FA48" s="164"/>
      <c r="FB48" s="165"/>
      <c r="FC48" s="163"/>
      <c r="FD48" s="166"/>
      <c r="FE48" s="167"/>
      <c r="FF48" s="167"/>
      <c r="FG48" s="164"/>
      <c r="FH48" s="165"/>
      <c r="FI48" s="163"/>
      <c r="FJ48" s="166"/>
      <c r="FK48" s="167"/>
      <c r="FL48" s="167"/>
      <c r="FM48" s="164"/>
      <c r="FN48" s="165"/>
      <c r="FO48" s="163"/>
      <c r="FP48" s="166"/>
      <c r="FQ48" s="167"/>
      <c r="FR48" s="167"/>
      <c r="FS48" s="164"/>
      <c r="FT48" s="165"/>
      <c r="FU48" s="163"/>
      <c r="FV48" s="166"/>
      <c r="FW48" s="167"/>
      <c r="FX48" s="167"/>
      <c r="FY48" s="164"/>
      <c r="FZ48" s="165"/>
      <c r="GA48" s="163"/>
      <c r="GB48" s="166"/>
      <c r="GC48" s="167"/>
      <c r="GD48" s="167"/>
      <c r="GE48" s="164"/>
      <c r="GF48" s="165"/>
      <c r="GG48" s="163"/>
      <c r="GH48" s="166"/>
      <c r="GI48" s="167"/>
      <c r="GJ48" s="167"/>
      <c r="GK48" s="164"/>
      <c r="GL48" s="165"/>
      <c r="GM48" s="163"/>
      <c r="GN48" s="166"/>
      <c r="GO48" s="167"/>
      <c r="GP48" s="167"/>
      <c r="GQ48" s="164"/>
      <c r="GR48" s="165"/>
      <c r="GS48" s="163"/>
      <c r="GT48" s="166"/>
      <c r="GU48" s="167"/>
      <c r="GV48" s="167"/>
      <c r="GW48" s="164"/>
      <c r="GX48" s="165"/>
      <c r="GY48" s="163"/>
      <c r="GZ48" s="166"/>
      <c r="HA48" s="167"/>
      <c r="HB48" s="167"/>
      <c r="HC48" s="164"/>
      <c r="HD48" s="165"/>
      <c r="HE48" s="163"/>
      <c r="HF48" s="166"/>
      <c r="HG48" s="167"/>
      <c r="HH48" s="167"/>
      <c r="HI48" s="164"/>
      <c r="HJ48" s="165"/>
      <c r="HK48" s="163"/>
      <c r="HL48" s="166"/>
      <c r="HM48" s="167"/>
      <c r="HN48" s="167"/>
      <c r="HO48" s="164"/>
      <c r="HP48" s="165"/>
      <c r="HQ48" s="163"/>
      <c r="HR48" s="166"/>
      <c r="HS48" s="167"/>
      <c r="HT48" s="167"/>
      <c r="HU48" s="164"/>
      <c r="HV48" s="165"/>
      <c r="HW48" s="163"/>
      <c r="HX48" s="166"/>
      <c r="HY48" s="167"/>
      <c r="HZ48" s="167"/>
      <c r="IA48" s="164"/>
      <c r="IB48" s="165"/>
      <c r="IC48" s="163"/>
      <c r="ID48" s="166"/>
      <c r="IE48" s="167"/>
      <c r="IF48" s="167"/>
      <c r="IG48" s="164"/>
      <c r="IH48" s="165"/>
      <c r="II48" s="163"/>
      <c r="IJ48" s="166"/>
      <c r="IK48" s="167"/>
      <c r="IL48" s="167"/>
      <c r="IM48" s="164"/>
      <c r="IN48" s="165"/>
      <c r="IO48" s="163"/>
      <c r="IP48" s="166"/>
      <c r="IQ48" s="167"/>
      <c r="IR48" s="167"/>
      <c r="IS48" s="164"/>
      <c r="IT48" s="165"/>
      <c r="IU48" s="163"/>
      <c r="IV48" s="166"/>
    </row>
    <row r="49" spans="1:256" ht="13.5" customHeight="1">
      <c r="A49" s="164"/>
      <c r="B49" s="191" t="s">
        <v>390</v>
      </c>
      <c r="C49" s="163" t="s">
        <v>341</v>
      </c>
      <c r="D49" s="166">
        <v>1</v>
      </c>
      <c r="E49" s="167"/>
      <c r="F49" s="167">
        <f t="shared" si="1"/>
        <v>0</v>
      </c>
      <c r="G49" s="164"/>
      <c r="H49" s="165"/>
      <c r="I49" s="163"/>
      <c r="J49" s="166"/>
      <c r="K49" s="167"/>
      <c r="L49" s="167"/>
      <c r="M49" s="164"/>
      <c r="N49" s="165"/>
      <c r="O49" s="163"/>
      <c r="P49" s="166"/>
      <c r="Q49" s="167"/>
      <c r="R49" s="167"/>
      <c r="S49" s="164"/>
      <c r="T49" s="165"/>
      <c r="U49" s="163"/>
      <c r="V49" s="166"/>
      <c r="W49" s="167"/>
      <c r="X49" s="167"/>
      <c r="Y49" s="164"/>
      <c r="Z49" s="165"/>
      <c r="AA49" s="163"/>
      <c r="AB49" s="166"/>
      <c r="AC49" s="167"/>
      <c r="AD49" s="167"/>
      <c r="AE49" s="164"/>
      <c r="AF49" s="165"/>
      <c r="AG49" s="163"/>
      <c r="AH49" s="166"/>
      <c r="AI49" s="167"/>
      <c r="AJ49" s="167"/>
      <c r="AK49" s="164"/>
      <c r="AL49" s="165"/>
      <c r="AM49" s="163"/>
      <c r="AN49" s="166"/>
      <c r="AO49" s="167"/>
      <c r="AP49" s="167"/>
      <c r="AQ49" s="164"/>
      <c r="AR49" s="165"/>
      <c r="AS49" s="163"/>
      <c r="AT49" s="166"/>
      <c r="AU49" s="167"/>
      <c r="AV49" s="167"/>
      <c r="AW49" s="164"/>
      <c r="AX49" s="165"/>
      <c r="AY49" s="163"/>
      <c r="AZ49" s="166"/>
      <c r="BA49" s="167"/>
      <c r="BB49" s="167"/>
      <c r="BC49" s="164"/>
      <c r="BD49" s="165"/>
      <c r="BE49" s="163"/>
      <c r="BF49" s="166"/>
      <c r="BG49" s="167"/>
      <c r="BH49" s="167"/>
      <c r="BI49" s="164"/>
      <c r="BJ49" s="165"/>
      <c r="BK49" s="163"/>
      <c r="BL49" s="166"/>
      <c r="BM49" s="167"/>
      <c r="BN49" s="167"/>
      <c r="BO49" s="164"/>
      <c r="BP49" s="165"/>
      <c r="BQ49" s="163"/>
      <c r="BR49" s="166"/>
      <c r="BS49" s="167"/>
      <c r="BT49" s="167"/>
      <c r="BU49" s="164"/>
      <c r="BV49" s="165"/>
      <c r="BW49" s="163"/>
      <c r="BX49" s="166"/>
      <c r="BY49" s="167"/>
      <c r="BZ49" s="167"/>
      <c r="CA49" s="164"/>
      <c r="CB49" s="165"/>
      <c r="CC49" s="163"/>
      <c r="CD49" s="166"/>
      <c r="CE49" s="167"/>
      <c r="CF49" s="167"/>
      <c r="CG49" s="164"/>
      <c r="CH49" s="165"/>
      <c r="CI49" s="163"/>
      <c r="CJ49" s="166"/>
      <c r="CK49" s="167"/>
      <c r="CL49" s="167"/>
      <c r="CM49" s="164"/>
      <c r="CN49" s="165"/>
      <c r="CO49" s="163"/>
      <c r="CP49" s="166"/>
      <c r="CQ49" s="167"/>
      <c r="CR49" s="167"/>
      <c r="CS49" s="164"/>
      <c r="CT49" s="165"/>
      <c r="CU49" s="163"/>
      <c r="CV49" s="166"/>
      <c r="CW49" s="167"/>
      <c r="CX49" s="167"/>
      <c r="CY49" s="164"/>
      <c r="CZ49" s="165"/>
      <c r="DA49" s="163"/>
      <c r="DB49" s="166"/>
      <c r="DC49" s="167"/>
      <c r="DD49" s="167"/>
      <c r="DE49" s="164"/>
      <c r="DF49" s="165"/>
      <c r="DG49" s="163"/>
      <c r="DH49" s="166"/>
      <c r="DI49" s="167"/>
      <c r="DJ49" s="167"/>
      <c r="DK49" s="164"/>
      <c r="DL49" s="165"/>
      <c r="DM49" s="163"/>
      <c r="DN49" s="166"/>
      <c r="DO49" s="167"/>
      <c r="DP49" s="167"/>
      <c r="DQ49" s="164"/>
      <c r="DR49" s="165"/>
      <c r="DS49" s="163"/>
      <c r="DT49" s="166"/>
      <c r="DU49" s="167"/>
      <c r="DV49" s="167"/>
      <c r="DW49" s="164"/>
      <c r="DX49" s="165"/>
      <c r="DY49" s="163"/>
      <c r="DZ49" s="166"/>
      <c r="EA49" s="167"/>
      <c r="EB49" s="167"/>
      <c r="EC49" s="164"/>
      <c r="ED49" s="165"/>
      <c r="EE49" s="163"/>
      <c r="EF49" s="166"/>
      <c r="EG49" s="167"/>
      <c r="EH49" s="167"/>
      <c r="EI49" s="164"/>
      <c r="EJ49" s="165"/>
      <c r="EK49" s="163"/>
      <c r="EL49" s="166"/>
      <c r="EM49" s="167"/>
      <c r="EN49" s="167"/>
      <c r="EO49" s="164"/>
      <c r="EP49" s="165"/>
      <c r="EQ49" s="163"/>
      <c r="ER49" s="166"/>
      <c r="ES49" s="167"/>
      <c r="ET49" s="167"/>
      <c r="EU49" s="164"/>
      <c r="EV49" s="165"/>
      <c r="EW49" s="163"/>
      <c r="EX49" s="166"/>
      <c r="EY49" s="167"/>
      <c r="EZ49" s="167"/>
      <c r="FA49" s="164"/>
      <c r="FB49" s="165"/>
      <c r="FC49" s="163"/>
      <c r="FD49" s="166"/>
      <c r="FE49" s="167"/>
      <c r="FF49" s="167"/>
      <c r="FG49" s="164"/>
      <c r="FH49" s="165"/>
      <c r="FI49" s="163"/>
      <c r="FJ49" s="166"/>
      <c r="FK49" s="167"/>
      <c r="FL49" s="167"/>
      <c r="FM49" s="164"/>
      <c r="FN49" s="165"/>
      <c r="FO49" s="163"/>
      <c r="FP49" s="166"/>
      <c r="FQ49" s="167"/>
      <c r="FR49" s="167"/>
      <c r="FS49" s="164"/>
      <c r="FT49" s="165"/>
      <c r="FU49" s="163"/>
      <c r="FV49" s="166"/>
      <c r="FW49" s="167"/>
      <c r="FX49" s="167"/>
      <c r="FY49" s="164"/>
      <c r="FZ49" s="165"/>
      <c r="GA49" s="163"/>
      <c r="GB49" s="166"/>
      <c r="GC49" s="167"/>
      <c r="GD49" s="167"/>
      <c r="GE49" s="164"/>
      <c r="GF49" s="165"/>
      <c r="GG49" s="163"/>
      <c r="GH49" s="166"/>
      <c r="GI49" s="167"/>
      <c r="GJ49" s="167"/>
      <c r="GK49" s="164"/>
      <c r="GL49" s="165"/>
      <c r="GM49" s="163"/>
      <c r="GN49" s="166"/>
      <c r="GO49" s="167"/>
      <c r="GP49" s="167"/>
      <c r="GQ49" s="164"/>
      <c r="GR49" s="165"/>
      <c r="GS49" s="163"/>
      <c r="GT49" s="166"/>
      <c r="GU49" s="167"/>
      <c r="GV49" s="167"/>
      <c r="GW49" s="164"/>
      <c r="GX49" s="165"/>
      <c r="GY49" s="163"/>
      <c r="GZ49" s="166"/>
      <c r="HA49" s="167"/>
      <c r="HB49" s="167"/>
      <c r="HC49" s="164"/>
      <c r="HD49" s="165"/>
      <c r="HE49" s="163"/>
      <c r="HF49" s="166"/>
      <c r="HG49" s="167"/>
      <c r="HH49" s="167"/>
      <c r="HI49" s="164"/>
      <c r="HJ49" s="165"/>
      <c r="HK49" s="163"/>
      <c r="HL49" s="166"/>
      <c r="HM49" s="167"/>
      <c r="HN49" s="167"/>
      <c r="HO49" s="164"/>
      <c r="HP49" s="165"/>
      <c r="HQ49" s="163"/>
      <c r="HR49" s="166"/>
      <c r="HS49" s="167"/>
      <c r="HT49" s="167"/>
      <c r="HU49" s="164"/>
      <c r="HV49" s="165"/>
      <c r="HW49" s="163"/>
      <c r="HX49" s="166"/>
      <c r="HY49" s="167"/>
      <c r="HZ49" s="167"/>
      <c r="IA49" s="164"/>
      <c r="IB49" s="165"/>
      <c r="IC49" s="163"/>
      <c r="ID49" s="166"/>
      <c r="IE49" s="167"/>
      <c r="IF49" s="167"/>
      <c r="IG49" s="164"/>
      <c r="IH49" s="165"/>
      <c r="II49" s="163"/>
      <c r="IJ49" s="166"/>
      <c r="IK49" s="167"/>
      <c r="IL49" s="167"/>
      <c r="IM49" s="164"/>
      <c r="IN49" s="165"/>
      <c r="IO49" s="163"/>
      <c r="IP49" s="166"/>
      <c r="IQ49" s="167"/>
      <c r="IR49" s="167"/>
      <c r="IS49" s="164"/>
      <c r="IT49" s="165"/>
      <c r="IU49" s="163"/>
      <c r="IV49" s="166"/>
    </row>
    <row r="50" spans="1:6" ht="13.5" customHeight="1">
      <c r="A50" s="212"/>
      <c r="B50" s="146" t="s">
        <v>650</v>
      </c>
      <c r="C50" s="145"/>
      <c r="D50" s="145"/>
      <c r="E50" s="145"/>
      <c r="F50" s="147">
        <f>SUM(F14:F49)</f>
        <v>0</v>
      </c>
    </row>
    <row r="66" ht="12" customHeight="1"/>
    <row r="92" ht="25.5" customHeight="1"/>
    <row r="101" ht="12" customHeight="1"/>
  </sheetData>
  <sheetProtection password="CB45" sheet="1"/>
  <protectedRanges>
    <protectedRange sqref="E1:E65536" name="Oblast1"/>
  </protectedRange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78" r:id="rId1"/>
  <headerFooter alignWithMargins="0">
    <oddFooter>&amp;C&amp;P  z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zoomScalePageLayoutView="0" workbookViewId="0" topLeftCell="A1">
      <selection activeCell="E15" sqref="E15"/>
    </sheetView>
  </sheetViews>
  <sheetFormatPr defaultColWidth="8.8515625" defaultRowHeight="12.75"/>
  <cols>
    <col min="1" max="1" width="6.00390625" style="187" customWidth="1"/>
    <col min="2" max="2" width="59.8515625" style="187" customWidth="1"/>
    <col min="3" max="3" width="8.8515625" style="217" customWidth="1"/>
    <col min="4" max="4" width="6.57421875" style="187" customWidth="1"/>
    <col min="5" max="5" width="14.140625" style="187" customWidth="1"/>
    <col min="6" max="6" width="15.28125" style="187" customWidth="1"/>
    <col min="7" max="253" width="8.8515625" style="187" customWidth="1"/>
    <col min="254" max="16384" width="8.8515625" style="188" customWidth="1"/>
  </cols>
  <sheetData>
    <row r="1" spans="1:6" s="195" customFormat="1" ht="18">
      <c r="A1" s="114" t="s">
        <v>651</v>
      </c>
      <c r="B1" s="149"/>
      <c r="C1" s="149"/>
      <c r="D1" s="149"/>
      <c r="E1" s="149"/>
      <c r="F1" s="149"/>
    </row>
    <row r="2" spans="1:6" s="195" customFormat="1" ht="12.75">
      <c r="A2" s="116" t="s">
        <v>638</v>
      </c>
      <c r="B2" s="117" t="str">
        <f>'[1]Krycí list'!$E$5</f>
        <v>Podkrovní byt Dejvická 16-254</v>
      </c>
      <c r="C2" s="117"/>
      <c r="D2" s="117"/>
      <c r="E2" s="117"/>
      <c r="F2" s="117"/>
    </row>
    <row r="3" spans="1:6" s="195" customFormat="1" ht="12.75">
      <c r="A3" s="116" t="s">
        <v>639</v>
      </c>
      <c r="B3" s="117"/>
      <c r="C3" s="117"/>
      <c r="D3" s="117"/>
      <c r="E3" s="117"/>
      <c r="F3" s="117"/>
    </row>
    <row r="4" spans="1:6" s="195" customFormat="1" ht="12.75">
      <c r="A4" s="116" t="s">
        <v>640</v>
      </c>
      <c r="B4" s="117" t="s">
        <v>1085</v>
      </c>
      <c r="C4" s="117"/>
      <c r="D4" s="117"/>
      <c r="E4" s="117"/>
      <c r="F4" s="117"/>
    </row>
    <row r="5" spans="1:6" s="195" customFormat="1" ht="12.75">
      <c r="A5" s="117" t="s">
        <v>652</v>
      </c>
      <c r="B5" s="117"/>
      <c r="C5" s="117"/>
      <c r="D5" s="117"/>
      <c r="E5" s="117"/>
      <c r="F5" s="117"/>
    </row>
    <row r="6" spans="1:6" s="195" customFormat="1" ht="12.75">
      <c r="A6" s="117"/>
      <c r="B6" s="117"/>
      <c r="C6" s="117"/>
      <c r="D6" s="117"/>
      <c r="E6" s="117"/>
      <c r="F6" s="117"/>
    </row>
    <row r="7" spans="1:6" s="195" customFormat="1" ht="12.75">
      <c r="A7" s="117" t="s">
        <v>642</v>
      </c>
      <c r="B7" s="117" t="str">
        <f>'[1]Krycí list'!$E$26</f>
        <v>Městská část Praha 6 </v>
      </c>
      <c r="C7" s="117"/>
      <c r="D7" s="117"/>
      <c r="E7" s="117"/>
      <c r="F7" s="117"/>
    </row>
    <row r="8" spans="1:6" s="195" customFormat="1" ht="12.75">
      <c r="A8" s="117" t="s">
        <v>643</v>
      </c>
      <c r="B8" s="117"/>
      <c r="C8" s="117"/>
      <c r="D8" s="117"/>
      <c r="E8" s="117"/>
      <c r="F8" s="117"/>
    </row>
    <row r="9" spans="1:6" s="195" customFormat="1" ht="12.75">
      <c r="A9" s="117" t="s">
        <v>644</v>
      </c>
      <c r="B9" s="189" t="str">
        <f>'[1]Krycí list'!$O$31</f>
        <v>16.09.2013</v>
      </c>
      <c r="C9" s="117"/>
      <c r="D9" s="117"/>
      <c r="E9" s="117"/>
      <c r="F9" s="117"/>
    </row>
    <row r="10" spans="1:6" s="195" customFormat="1" ht="12.75">
      <c r="A10" s="149"/>
      <c r="B10" s="149"/>
      <c r="C10" s="149"/>
      <c r="D10" s="149"/>
      <c r="E10" s="149"/>
      <c r="F10" s="149"/>
    </row>
    <row r="11" spans="1:6" s="195" customFormat="1" ht="33.75">
      <c r="A11" s="121" t="s">
        <v>653</v>
      </c>
      <c r="B11" s="122" t="s">
        <v>646</v>
      </c>
      <c r="C11" s="122" t="s">
        <v>657</v>
      </c>
      <c r="D11" s="122" t="s">
        <v>658</v>
      </c>
      <c r="E11" s="122" t="s">
        <v>659</v>
      </c>
      <c r="F11" s="122" t="s">
        <v>647</v>
      </c>
    </row>
    <row r="12" spans="1:6" s="195" customFormat="1" ht="12.75">
      <c r="A12" s="125">
        <v>1</v>
      </c>
      <c r="B12" s="126">
        <v>5</v>
      </c>
      <c r="C12" s="126">
        <v>6</v>
      </c>
      <c r="D12" s="126">
        <v>7</v>
      </c>
      <c r="E12" s="126">
        <v>8</v>
      </c>
      <c r="F12" s="126">
        <v>9</v>
      </c>
    </row>
    <row r="13" spans="2:4" s="195" customFormat="1" ht="12.75">
      <c r="B13" s="191" t="s">
        <v>391</v>
      </c>
      <c r="C13" s="192"/>
      <c r="D13" s="187"/>
    </row>
    <row r="14" spans="1:256" s="195" customFormat="1" ht="12.75">
      <c r="A14" s="164"/>
      <c r="B14" s="165" t="s">
        <v>392</v>
      </c>
      <c r="C14" s="163"/>
      <c r="D14" s="166"/>
      <c r="E14" s="167"/>
      <c r="F14" s="167"/>
      <c r="G14" s="164"/>
      <c r="H14" s="165"/>
      <c r="I14" s="163"/>
      <c r="J14" s="166"/>
      <c r="K14" s="167"/>
      <c r="L14" s="167"/>
      <c r="M14" s="164"/>
      <c r="N14" s="165"/>
      <c r="O14" s="163"/>
      <c r="P14" s="166"/>
      <c r="Q14" s="167"/>
      <c r="R14" s="167"/>
      <c r="S14" s="164"/>
      <c r="T14" s="165"/>
      <c r="U14" s="163"/>
      <c r="V14" s="166"/>
      <c r="W14" s="167"/>
      <c r="X14" s="167"/>
      <c r="Y14" s="164"/>
      <c r="Z14" s="165"/>
      <c r="AA14" s="163"/>
      <c r="AB14" s="166"/>
      <c r="AC14" s="167"/>
      <c r="AD14" s="167"/>
      <c r="AE14" s="164"/>
      <c r="AF14" s="165"/>
      <c r="AG14" s="163"/>
      <c r="AH14" s="166"/>
      <c r="AI14" s="167"/>
      <c r="AJ14" s="167"/>
      <c r="AK14" s="164"/>
      <c r="AL14" s="165"/>
      <c r="AM14" s="163"/>
      <c r="AN14" s="166"/>
      <c r="AO14" s="167"/>
      <c r="AP14" s="167"/>
      <c r="AQ14" s="164"/>
      <c r="AR14" s="165"/>
      <c r="AS14" s="163"/>
      <c r="AT14" s="166"/>
      <c r="AU14" s="167"/>
      <c r="AV14" s="167"/>
      <c r="AW14" s="164"/>
      <c r="AX14" s="165"/>
      <c r="AY14" s="163"/>
      <c r="AZ14" s="166"/>
      <c r="BA14" s="167"/>
      <c r="BB14" s="167"/>
      <c r="BC14" s="164"/>
      <c r="BD14" s="165"/>
      <c r="BE14" s="163"/>
      <c r="BF14" s="166"/>
      <c r="BG14" s="167"/>
      <c r="BH14" s="167"/>
      <c r="BI14" s="164"/>
      <c r="BJ14" s="165"/>
      <c r="BK14" s="163"/>
      <c r="BL14" s="166"/>
      <c r="BM14" s="167"/>
      <c r="BN14" s="167"/>
      <c r="BO14" s="164"/>
      <c r="BP14" s="165"/>
      <c r="BQ14" s="163"/>
      <c r="BR14" s="166"/>
      <c r="BS14" s="167"/>
      <c r="BT14" s="167"/>
      <c r="BU14" s="164"/>
      <c r="BV14" s="165"/>
      <c r="BW14" s="163"/>
      <c r="BX14" s="166"/>
      <c r="BY14" s="167"/>
      <c r="BZ14" s="167"/>
      <c r="CA14" s="164"/>
      <c r="CB14" s="165"/>
      <c r="CC14" s="163"/>
      <c r="CD14" s="166"/>
      <c r="CE14" s="167"/>
      <c r="CF14" s="167"/>
      <c r="CG14" s="164"/>
      <c r="CH14" s="165"/>
      <c r="CI14" s="163"/>
      <c r="CJ14" s="166"/>
      <c r="CK14" s="167"/>
      <c r="CL14" s="167"/>
      <c r="CM14" s="164"/>
      <c r="CN14" s="165"/>
      <c r="CO14" s="163"/>
      <c r="CP14" s="166"/>
      <c r="CQ14" s="167"/>
      <c r="CR14" s="167"/>
      <c r="CS14" s="164"/>
      <c r="CT14" s="165"/>
      <c r="CU14" s="163"/>
      <c r="CV14" s="166"/>
      <c r="CW14" s="167"/>
      <c r="CX14" s="167"/>
      <c r="CY14" s="164"/>
      <c r="CZ14" s="165"/>
      <c r="DA14" s="163"/>
      <c r="DB14" s="166"/>
      <c r="DC14" s="167"/>
      <c r="DD14" s="167"/>
      <c r="DE14" s="164"/>
      <c r="DF14" s="165"/>
      <c r="DG14" s="163"/>
      <c r="DH14" s="166"/>
      <c r="DI14" s="167"/>
      <c r="DJ14" s="167"/>
      <c r="DK14" s="164"/>
      <c r="DL14" s="165"/>
      <c r="DM14" s="163"/>
      <c r="DN14" s="166"/>
      <c r="DO14" s="167"/>
      <c r="DP14" s="167"/>
      <c r="DQ14" s="164"/>
      <c r="DR14" s="165"/>
      <c r="DS14" s="163"/>
      <c r="DT14" s="166"/>
      <c r="DU14" s="167"/>
      <c r="DV14" s="167"/>
      <c r="DW14" s="164"/>
      <c r="DX14" s="165"/>
      <c r="DY14" s="163"/>
      <c r="DZ14" s="166"/>
      <c r="EA14" s="167"/>
      <c r="EB14" s="167"/>
      <c r="EC14" s="164"/>
      <c r="ED14" s="165"/>
      <c r="EE14" s="163"/>
      <c r="EF14" s="166"/>
      <c r="EG14" s="167"/>
      <c r="EH14" s="167"/>
      <c r="EI14" s="164"/>
      <c r="EJ14" s="165"/>
      <c r="EK14" s="163"/>
      <c r="EL14" s="166"/>
      <c r="EM14" s="167"/>
      <c r="EN14" s="167"/>
      <c r="EO14" s="164"/>
      <c r="EP14" s="165"/>
      <c r="EQ14" s="163"/>
      <c r="ER14" s="166"/>
      <c r="ES14" s="167"/>
      <c r="ET14" s="167"/>
      <c r="EU14" s="164"/>
      <c r="EV14" s="165"/>
      <c r="EW14" s="163"/>
      <c r="EX14" s="166"/>
      <c r="EY14" s="167"/>
      <c r="EZ14" s="167"/>
      <c r="FA14" s="164"/>
      <c r="FB14" s="165"/>
      <c r="FC14" s="163"/>
      <c r="FD14" s="166"/>
      <c r="FE14" s="167"/>
      <c r="FF14" s="167"/>
      <c r="FG14" s="164"/>
      <c r="FH14" s="165"/>
      <c r="FI14" s="163"/>
      <c r="FJ14" s="166"/>
      <c r="FK14" s="167"/>
      <c r="FL14" s="167"/>
      <c r="FM14" s="164"/>
      <c r="FN14" s="165"/>
      <c r="FO14" s="163"/>
      <c r="FP14" s="166"/>
      <c r="FQ14" s="167"/>
      <c r="FR14" s="167"/>
      <c r="FS14" s="164"/>
      <c r="FT14" s="165"/>
      <c r="FU14" s="163"/>
      <c r="FV14" s="166"/>
      <c r="FW14" s="167"/>
      <c r="FX14" s="167"/>
      <c r="FY14" s="164"/>
      <c r="FZ14" s="165"/>
      <c r="GA14" s="163"/>
      <c r="GB14" s="166"/>
      <c r="GC14" s="167"/>
      <c r="GD14" s="167"/>
      <c r="GE14" s="164"/>
      <c r="GF14" s="165"/>
      <c r="GG14" s="163"/>
      <c r="GH14" s="166"/>
      <c r="GI14" s="167"/>
      <c r="GJ14" s="167"/>
      <c r="GK14" s="164"/>
      <c r="GL14" s="165"/>
      <c r="GM14" s="163"/>
      <c r="GN14" s="166"/>
      <c r="GO14" s="167"/>
      <c r="GP14" s="167"/>
      <c r="GQ14" s="164"/>
      <c r="GR14" s="165"/>
      <c r="GS14" s="163"/>
      <c r="GT14" s="166"/>
      <c r="GU14" s="167"/>
      <c r="GV14" s="167"/>
      <c r="GW14" s="164"/>
      <c r="GX14" s="165"/>
      <c r="GY14" s="163"/>
      <c r="GZ14" s="166"/>
      <c r="HA14" s="167"/>
      <c r="HB14" s="167"/>
      <c r="HC14" s="164"/>
      <c r="HD14" s="165"/>
      <c r="HE14" s="163"/>
      <c r="HF14" s="166"/>
      <c r="HG14" s="167"/>
      <c r="HH14" s="167"/>
      <c r="HI14" s="164"/>
      <c r="HJ14" s="165"/>
      <c r="HK14" s="163"/>
      <c r="HL14" s="166"/>
      <c r="HM14" s="167"/>
      <c r="HN14" s="167"/>
      <c r="HO14" s="164"/>
      <c r="HP14" s="165"/>
      <c r="HQ14" s="163"/>
      <c r="HR14" s="166"/>
      <c r="HS14" s="167"/>
      <c r="HT14" s="167"/>
      <c r="HU14" s="164"/>
      <c r="HV14" s="165"/>
      <c r="HW14" s="163"/>
      <c r="HX14" s="166"/>
      <c r="HY14" s="167"/>
      <c r="HZ14" s="167"/>
      <c r="IA14" s="164"/>
      <c r="IB14" s="165"/>
      <c r="IC14" s="163"/>
      <c r="ID14" s="166"/>
      <c r="IE14" s="167"/>
      <c r="IF14" s="167"/>
      <c r="IG14" s="164"/>
      <c r="IH14" s="165"/>
      <c r="II14" s="163"/>
      <c r="IJ14" s="166"/>
      <c r="IK14" s="167"/>
      <c r="IL14" s="167"/>
      <c r="IM14" s="164"/>
      <c r="IN14" s="165"/>
      <c r="IO14" s="163"/>
      <c r="IP14" s="166"/>
      <c r="IQ14" s="167"/>
      <c r="IR14" s="167"/>
      <c r="IS14" s="164"/>
      <c r="IT14" s="165"/>
      <c r="IU14" s="163"/>
      <c r="IV14" s="166"/>
    </row>
    <row r="15" spans="1:256" s="195" customFormat="1" ht="12.75">
      <c r="A15" s="164"/>
      <c r="B15" s="165" t="s">
        <v>393</v>
      </c>
      <c r="C15" s="163" t="s">
        <v>705</v>
      </c>
      <c r="D15" s="166">
        <v>2</v>
      </c>
      <c r="E15" s="167"/>
      <c r="F15" s="167">
        <f aca="true" t="shared" si="0" ref="F15:F24">D15*E15</f>
        <v>0</v>
      </c>
      <c r="G15" s="164"/>
      <c r="H15" s="165"/>
      <c r="I15" s="163"/>
      <c r="J15" s="166"/>
      <c r="K15" s="167"/>
      <c r="L15" s="167"/>
      <c r="M15" s="164"/>
      <c r="N15" s="165"/>
      <c r="O15" s="163"/>
      <c r="P15" s="166"/>
      <c r="Q15" s="167"/>
      <c r="R15" s="167"/>
      <c r="S15" s="164"/>
      <c r="T15" s="165"/>
      <c r="U15" s="163"/>
      <c r="V15" s="166"/>
      <c r="W15" s="167"/>
      <c r="X15" s="167"/>
      <c r="Y15" s="164"/>
      <c r="Z15" s="165"/>
      <c r="AA15" s="163"/>
      <c r="AB15" s="166"/>
      <c r="AC15" s="167"/>
      <c r="AD15" s="167"/>
      <c r="AE15" s="164"/>
      <c r="AF15" s="165"/>
      <c r="AG15" s="163"/>
      <c r="AH15" s="166"/>
      <c r="AI15" s="167"/>
      <c r="AJ15" s="167"/>
      <c r="AK15" s="164"/>
      <c r="AL15" s="165"/>
      <c r="AM15" s="163"/>
      <c r="AN15" s="166"/>
      <c r="AO15" s="167"/>
      <c r="AP15" s="167"/>
      <c r="AQ15" s="164"/>
      <c r="AR15" s="165"/>
      <c r="AS15" s="163"/>
      <c r="AT15" s="166"/>
      <c r="AU15" s="167"/>
      <c r="AV15" s="167"/>
      <c r="AW15" s="164"/>
      <c r="AX15" s="165"/>
      <c r="AY15" s="163"/>
      <c r="AZ15" s="166"/>
      <c r="BA15" s="167"/>
      <c r="BB15" s="167"/>
      <c r="BC15" s="164"/>
      <c r="BD15" s="165"/>
      <c r="BE15" s="163"/>
      <c r="BF15" s="166"/>
      <c r="BG15" s="167"/>
      <c r="BH15" s="167"/>
      <c r="BI15" s="164"/>
      <c r="BJ15" s="165"/>
      <c r="BK15" s="163"/>
      <c r="BL15" s="166"/>
      <c r="BM15" s="167"/>
      <c r="BN15" s="167"/>
      <c r="BO15" s="164"/>
      <c r="BP15" s="165"/>
      <c r="BQ15" s="163"/>
      <c r="BR15" s="166"/>
      <c r="BS15" s="167"/>
      <c r="BT15" s="167"/>
      <c r="BU15" s="164"/>
      <c r="BV15" s="165"/>
      <c r="BW15" s="163"/>
      <c r="BX15" s="166"/>
      <c r="BY15" s="167"/>
      <c r="BZ15" s="167"/>
      <c r="CA15" s="164"/>
      <c r="CB15" s="165"/>
      <c r="CC15" s="163"/>
      <c r="CD15" s="166"/>
      <c r="CE15" s="167"/>
      <c r="CF15" s="167"/>
      <c r="CG15" s="164"/>
      <c r="CH15" s="165"/>
      <c r="CI15" s="163"/>
      <c r="CJ15" s="166"/>
      <c r="CK15" s="167"/>
      <c r="CL15" s="167"/>
      <c r="CM15" s="164"/>
      <c r="CN15" s="165"/>
      <c r="CO15" s="163"/>
      <c r="CP15" s="166"/>
      <c r="CQ15" s="167"/>
      <c r="CR15" s="167"/>
      <c r="CS15" s="164"/>
      <c r="CT15" s="165"/>
      <c r="CU15" s="163"/>
      <c r="CV15" s="166"/>
      <c r="CW15" s="167"/>
      <c r="CX15" s="167"/>
      <c r="CY15" s="164"/>
      <c r="CZ15" s="165"/>
      <c r="DA15" s="163"/>
      <c r="DB15" s="166"/>
      <c r="DC15" s="167"/>
      <c r="DD15" s="167"/>
      <c r="DE15" s="164"/>
      <c r="DF15" s="165"/>
      <c r="DG15" s="163"/>
      <c r="DH15" s="166"/>
      <c r="DI15" s="167"/>
      <c r="DJ15" s="167"/>
      <c r="DK15" s="164"/>
      <c r="DL15" s="165"/>
      <c r="DM15" s="163"/>
      <c r="DN15" s="166"/>
      <c r="DO15" s="167"/>
      <c r="DP15" s="167"/>
      <c r="DQ15" s="164"/>
      <c r="DR15" s="165"/>
      <c r="DS15" s="163"/>
      <c r="DT15" s="166"/>
      <c r="DU15" s="167"/>
      <c r="DV15" s="167"/>
      <c r="DW15" s="164"/>
      <c r="DX15" s="165"/>
      <c r="DY15" s="163"/>
      <c r="DZ15" s="166"/>
      <c r="EA15" s="167"/>
      <c r="EB15" s="167"/>
      <c r="EC15" s="164"/>
      <c r="ED15" s="165"/>
      <c r="EE15" s="163"/>
      <c r="EF15" s="166"/>
      <c r="EG15" s="167"/>
      <c r="EH15" s="167"/>
      <c r="EI15" s="164"/>
      <c r="EJ15" s="165"/>
      <c r="EK15" s="163"/>
      <c r="EL15" s="166"/>
      <c r="EM15" s="167"/>
      <c r="EN15" s="167"/>
      <c r="EO15" s="164"/>
      <c r="EP15" s="165"/>
      <c r="EQ15" s="163"/>
      <c r="ER15" s="166"/>
      <c r="ES15" s="167"/>
      <c r="ET15" s="167"/>
      <c r="EU15" s="164"/>
      <c r="EV15" s="165"/>
      <c r="EW15" s="163"/>
      <c r="EX15" s="166"/>
      <c r="EY15" s="167"/>
      <c r="EZ15" s="167"/>
      <c r="FA15" s="164"/>
      <c r="FB15" s="165"/>
      <c r="FC15" s="163"/>
      <c r="FD15" s="166"/>
      <c r="FE15" s="167"/>
      <c r="FF15" s="167"/>
      <c r="FG15" s="164"/>
      <c r="FH15" s="165"/>
      <c r="FI15" s="163"/>
      <c r="FJ15" s="166"/>
      <c r="FK15" s="167"/>
      <c r="FL15" s="167"/>
      <c r="FM15" s="164"/>
      <c r="FN15" s="165"/>
      <c r="FO15" s="163"/>
      <c r="FP15" s="166"/>
      <c r="FQ15" s="167"/>
      <c r="FR15" s="167"/>
      <c r="FS15" s="164"/>
      <c r="FT15" s="165"/>
      <c r="FU15" s="163"/>
      <c r="FV15" s="166"/>
      <c r="FW15" s="167"/>
      <c r="FX15" s="167"/>
      <c r="FY15" s="164"/>
      <c r="FZ15" s="165"/>
      <c r="GA15" s="163"/>
      <c r="GB15" s="166"/>
      <c r="GC15" s="167"/>
      <c r="GD15" s="167"/>
      <c r="GE15" s="164"/>
      <c r="GF15" s="165"/>
      <c r="GG15" s="163"/>
      <c r="GH15" s="166"/>
      <c r="GI15" s="167"/>
      <c r="GJ15" s="167"/>
      <c r="GK15" s="164"/>
      <c r="GL15" s="165"/>
      <c r="GM15" s="163"/>
      <c r="GN15" s="166"/>
      <c r="GO15" s="167"/>
      <c r="GP15" s="167"/>
      <c r="GQ15" s="164"/>
      <c r="GR15" s="165"/>
      <c r="GS15" s="163"/>
      <c r="GT15" s="166"/>
      <c r="GU15" s="167"/>
      <c r="GV15" s="167"/>
      <c r="GW15" s="164"/>
      <c r="GX15" s="165"/>
      <c r="GY15" s="163"/>
      <c r="GZ15" s="166"/>
      <c r="HA15" s="167"/>
      <c r="HB15" s="167"/>
      <c r="HC15" s="164"/>
      <c r="HD15" s="165"/>
      <c r="HE15" s="163"/>
      <c r="HF15" s="166"/>
      <c r="HG15" s="167"/>
      <c r="HH15" s="167"/>
      <c r="HI15" s="164"/>
      <c r="HJ15" s="165"/>
      <c r="HK15" s="163"/>
      <c r="HL15" s="166"/>
      <c r="HM15" s="167"/>
      <c r="HN15" s="167"/>
      <c r="HO15" s="164"/>
      <c r="HP15" s="165"/>
      <c r="HQ15" s="163"/>
      <c r="HR15" s="166"/>
      <c r="HS15" s="167"/>
      <c r="HT15" s="167"/>
      <c r="HU15" s="164"/>
      <c r="HV15" s="165"/>
      <c r="HW15" s="163"/>
      <c r="HX15" s="166"/>
      <c r="HY15" s="167"/>
      <c r="HZ15" s="167"/>
      <c r="IA15" s="164"/>
      <c r="IB15" s="165"/>
      <c r="IC15" s="163"/>
      <c r="ID15" s="166"/>
      <c r="IE15" s="167"/>
      <c r="IF15" s="167"/>
      <c r="IG15" s="164"/>
      <c r="IH15" s="165"/>
      <c r="II15" s="163"/>
      <c r="IJ15" s="166"/>
      <c r="IK15" s="167"/>
      <c r="IL15" s="167"/>
      <c r="IM15" s="164"/>
      <c r="IN15" s="165"/>
      <c r="IO15" s="163"/>
      <c r="IP15" s="166"/>
      <c r="IQ15" s="167"/>
      <c r="IR15" s="167"/>
      <c r="IS15" s="164"/>
      <c r="IT15" s="165"/>
      <c r="IU15" s="163"/>
      <c r="IV15" s="166"/>
    </row>
    <row r="16" spans="1:256" s="195" customFormat="1" ht="12.75">
      <c r="A16" s="164"/>
      <c r="B16" s="165" t="s">
        <v>394</v>
      </c>
      <c r="C16" s="163" t="s">
        <v>705</v>
      </c>
      <c r="D16" s="166">
        <v>2</v>
      </c>
      <c r="E16" s="167"/>
      <c r="F16" s="167">
        <f t="shared" si="0"/>
        <v>0</v>
      </c>
      <c r="G16" s="164"/>
      <c r="H16" s="165"/>
      <c r="I16" s="163"/>
      <c r="J16" s="166"/>
      <c r="K16" s="167"/>
      <c r="L16" s="167"/>
      <c r="M16" s="164"/>
      <c r="N16" s="165"/>
      <c r="O16" s="163"/>
      <c r="P16" s="166"/>
      <c r="Q16" s="167"/>
      <c r="R16" s="167"/>
      <c r="S16" s="164"/>
      <c r="T16" s="165"/>
      <c r="U16" s="163"/>
      <c r="V16" s="166"/>
      <c r="W16" s="167"/>
      <c r="X16" s="167"/>
      <c r="Y16" s="164"/>
      <c r="Z16" s="165"/>
      <c r="AA16" s="163"/>
      <c r="AB16" s="166"/>
      <c r="AC16" s="167"/>
      <c r="AD16" s="167"/>
      <c r="AE16" s="164"/>
      <c r="AF16" s="165"/>
      <c r="AG16" s="163"/>
      <c r="AH16" s="166"/>
      <c r="AI16" s="167"/>
      <c r="AJ16" s="167"/>
      <c r="AK16" s="164"/>
      <c r="AL16" s="165"/>
      <c r="AM16" s="163"/>
      <c r="AN16" s="166"/>
      <c r="AO16" s="167"/>
      <c r="AP16" s="167"/>
      <c r="AQ16" s="164"/>
      <c r="AR16" s="165"/>
      <c r="AS16" s="163"/>
      <c r="AT16" s="166"/>
      <c r="AU16" s="167"/>
      <c r="AV16" s="167"/>
      <c r="AW16" s="164"/>
      <c r="AX16" s="165"/>
      <c r="AY16" s="163"/>
      <c r="AZ16" s="166"/>
      <c r="BA16" s="167"/>
      <c r="BB16" s="167"/>
      <c r="BC16" s="164"/>
      <c r="BD16" s="165"/>
      <c r="BE16" s="163"/>
      <c r="BF16" s="166"/>
      <c r="BG16" s="167"/>
      <c r="BH16" s="167"/>
      <c r="BI16" s="164"/>
      <c r="BJ16" s="165"/>
      <c r="BK16" s="163"/>
      <c r="BL16" s="166"/>
      <c r="BM16" s="167"/>
      <c r="BN16" s="167"/>
      <c r="BO16" s="164"/>
      <c r="BP16" s="165"/>
      <c r="BQ16" s="163"/>
      <c r="BR16" s="166"/>
      <c r="BS16" s="167"/>
      <c r="BT16" s="167"/>
      <c r="BU16" s="164"/>
      <c r="BV16" s="165"/>
      <c r="BW16" s="163"/>
      <c r="BX16" s="166"/>
      <c r="BY16" s="167"/>
      <c r="BZ16" s="167"/>
      <c r="CA16" s="164"/>
      <c r="CB16" s="165"/>
      <c r="CC16" s="163"/>
      <c r="CD16" s="166"/>
      <c r="CE16" s="167"/>
      <c r="CF16" s="167"/>
      <c r="CG16" s="164"/>
      <c r="CH16" s="165"/>
      <c r="CI16" s="163"/>
      <c r="CJ16" s="166"/>
      <c r="CK16" s="167"/>
      <c r="CL16" s="167"/>
      <c r="CM16" s="164"/>
      <c r="CN16" s="165"/>
      <c r="CO16" s="163"/>
      <c r="CP16" s="166"/>
      <c r="CQ16" s="167"/>
      <c r="CR16" s="167"/>
      <c r="CS16" s="164"/>
      <c r="CT16" s="165"/>
      <c r="CU16" s="163"/>
      <c r="CV16" s="166"/>
      <c r="CW16" s="167"/>
      <c r="CX16" s="167"/>
      <c r="CY16" s="164"/>
      <c r="CZ16" s="165"/>
      <c r="DA16" s="163"/>
      <c r="DB16" s="166"/>
      <c r="DC16" s="167"/>
      <c r="DD16" s="167"/>
      <c r="DE16" s="164"/>
      <c r="DF16" s="165"/>
      <c r="DG16" s="163"/>
      <c r="DH16" s="166"/>
      <c r="DI16" s="167"/>
      <c r="DJ16" s="167"/>
      <c r="DK16" s="164"/>
      <c r="DL16" s="165"/>
      <c r="DM16" s="163"/>
      <c r="DN16" s="166"/>
      <c r="DO16" s="167"/>
      <c r="DP16" s="167"/>
      <c r="DQ16" s="164"/>
      <c r="DR16" s="165"/>
      <c r="DS16" s="163"/>
      <c r="DT16" s="166"/>
      <c r="DU16" s="167"/>
      <c r="DV16" s="167"/>
      <c r="DW16" s="164"/>
      <c r="DX16" s="165"/>
      <c r="DY16" s="163"/>
      <c r="DZ16" s="166"/>
      <c r="EA16" s="167"/>
      <c r="EB16" s="167"/>
      <c r="EC16" s="164"/>
      <c r="ED16" s="165"/>
      <c r="EE16" s="163"/>
      <c r="EF16" s="166"/>
      <c r="EG16" s="167"/>
      <c r="EH16" s="167"/>
      <c r="EI16" s="164"/>
      <c r="EJ16" s="165"/>
      <c r="EK16" s="163"/>
      <c r="EL16" s="166"/>
      <c r="EM16" s="167"/>
      <c r="EN16" s="167"/>
      <c r="EO16" s="164"/>
      <c r="EP16" s="165"/>
      <c r="EQ16" s="163"/>
      <c r="ER16" s="166"/>
      <c r="ES16" s="167"/>
      <c r="ET16" s="167"/>
      <c r="EU16" s="164"/>
      <c r="EV16" s="165"/>
      <c r="EW16" s="163"/>
      <c r="EX16" s="166"/>
      <c r="EY16" s="167"/>
      <c r="EZ16" s="167"/>
      <c r="FA16" s="164"/>
      <c r="FB16" s="165"/>
      <c r="FC16" s="163"/>
      <c r="FD16" s="166"/>
      <c r="FE16" s="167"/>
      <c r="FF16" s="167"/>
      <c r="FG16" s="164"/>
      <c r="FH16" s="165"/>
      <c r="FI16" s="163"/>
      <c r="FJ16" s="166"/>
      <c r="FK16" s="167"/>
      <c r="FL16" s="167"/>
      <c r="FM16" s="164"/>
      <c r="FN16" s="165"/>
      <c r="FO16" s="163"/>
      <c r="FP16" s="166"/>
      <c r="FQ16" s="167"/>
      <c r="FR16" s="167"/>
      <c r="FS16" s="164"/>
      <c r="FT16" s="165"/>
      <c r="FU16" s="163"/>
      <c r="FV16" s="166"/>
      <c r="FW16" s="167"/>
      <c r="FX16" s="167"/>
      <c r="FY16" s="164"/>
      <c r="FZ16" s="165"/>
      <c r="GA16" s="163"/>
      <c r="GB16" s="166"/>
      <c r="GC16" s="167"/>
      <c r="GD16" s="167"/>
      <c r="GE16" s="164"/>
      <c r="GF16" s="165"/>
      <c r="GG16" s="163"/>
      <c r="GH16" s="166"/>
      <c r="GI16" s="167"/>
      <c r="GJ16" s="167"/>
      <c r="GK16" s="164"/>
      <c r="GL16" s="165"/>
      <c r="GM16" s="163"/>
      <c r="GN16" s="166"/>
      <c r="GO16" s="167"/>
      <c r="GP16" s="167"/>
      <c r="GQ16" s="164"/>
      <c r="GR16" s="165"/>
      <c r="GS16" s="163"/>
      <c r="GT16" s="166"/>
      <c r="GU16" s="167"/>
      <c r="GV16" s="167"/>
      <c r="GW16" s="164"/>
      <c r="GX16" s="165"/>
      <c r="GY16" s="163"/>
      <c r="GZ16" s="166"/>
      <c r="HA16" s="167"/>
      <c r="HB16" s="167"/>
      <c r="HC16" s="164"/>
      <c r="HD16" s="165"/>
      <c r="HE16" s="163"/>
      <c r="HF16" s="166"/>
      <c r="HG16" s="167"/>
      <c r="HH16" s="167"/>
      <c r="HI16" s="164"/>
      <c r="HJ16" s="165"/>
      <c r="HK16" s="163"/>
      <c r="HL16" s="166"/>
      <c r="HM16" s="167"/>
      <c r="HN16" s="167"/>
      <c r="HO16" s="164"/>
      <c r="HP16" s="165"/>
      <c r="HQ16" s="163"/>
      <c r="HR16" s="166"/>
      <c r="HS16" s="167"/>
      <c r="HT16" s="167"/>
      <c r="HU16" s="164"/>
      <c r="HV16" s="165"/>
      <c r="HW16" s="163"/>
      <c r="HX16" s="166"/>
      <c r="HY16" s="167"/>
      <c r="HZ16" s="167"/>
      <c r="IA16" s="164"/>
      <c r="IB16" s="165"/>
      <c r="IC16" s="163"/>
      <c r="ID16" s="166"/>
      <c r="IE16" s="167"/>
      <c r="IF16" s="167"/>
      <c r="IG16" s="164"/>
      <c r="IH16" s="165"/>
      <c r="II16" s="163"/>
      <c r="IJ16" s="166"/>
      <c r="IK16" s="167"/>
      <c r="IL16" s="167"/>
      <c r="IM16" s="164"/>
      <c r="IN16" s="165"/>
      <c r="IO16" s="163"/>
      <c r="IP16" s="166"/>
      <c r="IQ16" s="167"/>
      <c r="IR16" s="167"/>
      <c r="IS16" s="164"/>
      <c r="IT16" s="165"/>
      <c r="IU16" s="163"/>
      <c r="IV16" s="166"/>
    </row>
    <row r="17" spans="1:256" s="195" customFormat="1" ht="12.75">
      <c r="A17" s="164"/>
      <c r="B17" s="165" t="s">
        <v>395</v>
      </c>
      <c r="C17" s="163" t="s">
        <v>705</v>
      </c>
      <c r="D17" s="166">
        <v>1</v>
      </c>
      <c r="E17" s="167"/>
      <c r="F17" s="167">
        <f t="shared" si="0"/>
        <v>0</v>
      </c>
      <c r="G17" s="164"/>
      <c r="H17" s="165"/>
      <c r="I17" s="163"/>
      <c r="J17" s="166"/>
      <c r="K17" s="167"/>
      <c r="L17" s="167"/>
      <c r="M17" s="164"/>
      <c r="N17" s="165"/>
      <c r="O17" s="163"/>
      <c r="P17" s="166"/>
      <c r="Q17" s="167"/>
      <c r="R17" s="167"/>
      <c r="S17" s="164"/>
      <c r="T17" s="165"/>
      <c r="U17" s="163"/>
      <c r="V17" s="166"/>
      <c r="W17" s="167"/>
      <c r="X17" s="167"/>
      <c r="Y17" s="164"/>
      <c r="Z17" s="165"/>
      <c r="AA17" s="163"/>
      <c r="AB17" s="166"/>
      <c r="AC17" s="167"/>
      <c r="AD17" s="167"/>
      <c r="AE17" s="164"/>
      <c r="AF17" s="165"/>
      <c r="AG17" s="163"/>
      <c r="AH17" s="166"/>
      <c r="AI17" s="167"/>
      <c r="AJ17" s="167"/>
      <c r="AK17" s="164"/>
      <c r="AL17" s="165"/>
      <c r="AM17" s="163"/>
      <c r="AN17" s="166"/>
      <c r="AO17" s="167"/>
      <c r="AP17" s="167"/>
      <c r="AQ17" s="164"/>
      <c r="AR17" s="165"/>
      <c r="AS17" s="163"/>
      <c r="AT17" s="166"/>
      <c r="AU17" s="167"/>
      <c r="AV17" s="167"/>
      <c r="AW17" s="164"/>
      <c r="AX17" s="165"/>
      <c r="AY17" s="163"/>
      <c r="AZ17" s="166"/>
      <c r="BA17" s="167"/>
      <c r="BB17" s="167"/>
      <c r="BC17" s="164"/>
      <c r="BD17" s="165"/>
      <c r="BE17" s="163"/>
      <c r="BF17" s="166"/>
      <c r="BG17" s="167"/>
      <c r="BH17" s="167"/>
      <c r="BI17" s="164"/>
      <c r="BJ17" s="165"/>
      <c r="BK17" s="163"/>
      <c r="BL17" s="166"/>
      <c r="BM17" s="167"/>
      <c r="BN17" s="167"/>
      <c r="BO17" s="164"/>
      <c r="BP17" s="165"/>
      <c r="BQ17" s="163"/>
      <c r="BR17" s="166"/>
      <c r="BS17" s="167"/>
      <c r="BT17" s="167"/>
      <c r="BU17" s="164"/>
      <c r="BV17" s="165"/>
      <c r="BW17" s="163"/>
      <c r="BX17" s="166"/>
      <c r="BY17" s="167"/>
      <c r="BZ17" s="167"/>
      <c r="CA17" s="164"/>
      <c r="CB17" s="165"/>
      <c r="CC17" s="163"/>
      <c r="CD17" s="166"/>
      <c r="CE17" s="167"/>
      <c r="CF17" s="167"/>
      <c r="CG17" s="164"/>
      <c r="CH17" s="165"/>
      <c r="CI17" s="163"/>
      <c r="CJ17" s="166"/>
      <c r="CK17" s="167"/>
      <c r="CL17" s="167"/>
      <c r="CM17" s="164"/>
      <c r="CN17" s="165"/>
      <c r="CO17" s="163"/>
      <c r="CP17" s="166"/>
      <c r="CQ17" s="167"/>
      <c r="CR17" s="167"/>
      <c r="CS17" s="164"/>
      <c r="CT17" s="165"/>
      <c r="CU17" s="163"/>
      <c r="CV17" s="166"/>
      <c r="CW17" s="167"/>
      <c r="CX17" s="167"/>
      <c r="CY17" s="164"/>
      <c r="CZ17" s="165"/>
      <c r="DA17" s="163"/>
      <c r="DB17" s="166"/>
      <c r="DC17" s="167"/>
      <c r="DD17" s="167"/>
      <c r="DE17" s="164"/>
      <c r="DF17" s="165"/>
      <c r="DG17" s="163"/>
      <c r="DH17" s="166"/>
      <c r="DI17" s="167"/>
      <c r="DJ17" s="167"/>
      <c r="DK17" s="164"/>
      <c r="DL17" s="165"/>
      <c r="DM17" s="163"/>
      <c r="DN17" s="166"/>
      <c r="DO17" s="167"/>
      <c r="DP17" s="167"/>
      <c r="DQ17" s="164"/>
      <c r="DR17" s="165"/>
      <c r="DS17" s="163"/>
      <c r="DT17" s="166"/>
      <c r="DU17" s="167"/>
      <c r="DV17" s="167"/>
      <c r="DW17" s="164"/>
      <c r="DX17" s="165"/>
      <c r="DY17" s="163"/>
      <c r="DZ17" s="166"/>
      <c r="EA17" s="167"/>
      <c r="EB17" s="167"/>
      <c r="EC17" s="164"/>
      <c r="ED17" s="165"/>
      <c r="EE17" s="163"/>
      <c r="EF17" s="166"/>
      <c r="EG17" s="167"/>
      <c r="EH17" s="167"/>
      <c r="EI17" s="164"/>
      <c r="EJ17" s="165"/>
      <c r="EK17" s="163"/>
      <c r="EL17" s="166"/>
      <c r="EM17" s="167"/>
      <c r="EN17" s="167"/>
      <c r="EO17" s="164"/>
      <c r="EP17" s="165"/>
      <c r="EQ17" s="163"/>
      <c r="ER17" s="166"/>
      <c r="ES17" s="167"/>
      <c r="ET17" s="167"/>
      <c r="EU17" s="164"/>
      <c r="EV17" s="165"/>
      <c r="EW17" s="163"/>
      <c r="EX17" s="166"/>
      <c r="EY17" s="167"/>
      <c r="EZ17" s="167"/>
      <c r="FA17" s="164"/>
      <c r="FB17" s="165"/>
      <c r="FC17" s="163"/>
      <c r="FD17" s="166"/>
      <c r="FE17" s="167"/>
      <c r="FF17" s="167"/>
      <c r="FG17" s="164"/>
      <c r="FH17" s="165"/>
      <c r="FI17" s="163"/>
      <c r="FJ17" s="166"/>
      <c r="FK17" s="167"/>
      <c r="FL17" s="167"/>
      <c r="FM17" s="164"/>
      <c r="FN17" s="165"/>
      <c r="FO17" s="163"/>
      <c r="FP17" s="166"/>
      <c r="FQ17" s="167"/>
      <c r="FR17" s="167"/>
      <c r="FS17" s="164"/>
      <c r="FT17" s="165"/>
      <c r="FU17" s="163"/>
      <c r="FV17" s="166"/>
      <c r="FW17" s="167"/>
      <c r="FX17" s="167"/>
      <c r="FY17" s="164"/>
      <c r="FZ17" s="165"/>
      <c r="GA17" s="163"/>
      <c r="GB17" s="166"/>
      <c r="GC17" s="167"/>
      <c r="GD17" s="167"/>
      <c r="GE17" s="164"/>
      <c r="GF17" s="165"/>
      <c r="GG17" s="163"/>
      <c r="GH17" s="166"/>
      <c r="GI17" s="167"/>
      <c r="GJ17" s="167"/>
      <c r="GK17" s="164"/>
      <c r="GL17" s="165"/>
      <c r="GM17" s="163"/>
      <c r="GN17" s="166"/>
      <c r="GO17" s="167"/>
      <c r="GP17" s="167"/>
      <c r="GQ17" s="164"/>
      <c r="GR17" s="165"/>
      <c r="GS17" s="163"/>
      <c r="GT17" s="166"/>
      <c r="GU17" s="167"/>
      <c r="GV17" s="167"/>
      <c r="GW17" s="164"/>
      <c r="GX17" s="165"/>
      <c r="GY17" s="163"/>
      <c r="GZ17" s="166"/>
      <c r="HA17" s="167"/>
      <c r="HB17" s="167"/>
      <c r="HC17" s="164"/>
      <c r="HD17" s="165"/>
      <c r="HE17" s="163"/>
      <c r="HF17" s="166"/>
      <c r="HG17" s="167"/>
      <c r="HH17" s="167"/>
      <c r="HI17" s="164"/>
      <c r="HJ17" s="165"/>
      <c r="HK17" s="163"/>
      <c r="HL17" s="166"/>
      <c r="HM17" s="167"/>
      <c r="HN17" s="167"/>
      <c r="HO17" s="164"/>
      <c r="HP17" s="165"/>
      <c r="HQ17" s="163"/>
      <c r="HR17" s="166"/>
      <c r="HS17" s="167"/>
      <c r="HT17" s="167"/>
      <c r="HU17" s="164"/>
      <c r="HV17" s="165"/>
      <c r="HW17" s="163"/>
      <c r="HX17" s="166"/>
      <c r="HY17" s="167"/>
      <c r="HZ17" s="167"/>
      <c r="IA17" s="164"/>
      <c r="IB17" s="165"/>
      <c r="IC17" s="163"/>
      <c r="ID17" s="166"/>
      <c r="IE17" s="167"/>
      <c r="IF17" s="167"/>
      <c r="IG17" s="164"/>
      <c r="IH17" s="165"/>
      <c r="II17" s="163"/>
      <c r="IJ17" s="166"/>
      <c r="IK17" s="167"/>
      <c r="IL17" s="167"/>
      <c r="IM17" s="164"/>
      <c r="IN17" s="165"/>
      <c r="IO17" s="163"/>
      <c r="IP17" s="166"/>
      <c r="IQ17" s="167"/>
      <c r="IR17" s="167"/>
      <c r="IS17" s="164"/>
      <c r="IT17" s="165"/>
      <c r="IU17" s="163"/>
      <c r="IV17" s="166"/>
    </row>
    <row r="18" spans="1:256" s="195" customFormat="1" ht="12.75">
      <c r="A18" s="164"/>
      <c r="B18" s="165" t="s">
        <v>396</v>
      </c>
      <c r="C18" s="163" t="s">
        <v>341</v>
      </c>
      <c r="D18" s="166">
        <v>1</v>
      </c>
      <c r="E18" s="167"/>
      <c r="F18" s="167">
        <f t="shared" si="0"/>
        <v>0</v>
      </c>
      <c r="G18" s="164"/>
      <c r="H18" s="165"/>
      <c r="I18" s="163"/>
      <c r="J18" s="166"/>
      <c r="K18" s="167"/>
      <c r="L18" s="167"/>
      <c r="M18" s="164"/>
      <c r="N18" s="165"/>
      <c r="O18" s="163"/>
      <c r="P18" s="166"/>
      <c r="Q18" s="167"/>
      <c r="R18" s="167"/>
      <c r="S18" s="164"/>
      <c r="T18" s="165"/>
      <c r="U18" s="163"/>
      <c r="V18" s="166"/>
      <c r="W18" s="167"/>
      <c r="X18" s="167"/>
      <c r="Y18" s="164"/>
      <c r="Z18" s="165"/>
      <c r="AA18" s="163"/>
      <c r="AB18" s="166"/>
      <c r="AC18" s="167"/>
      <c r="AD18" s="167"/>
      <c r="AE18" s="164"/>
      <c r="AF18" s="165"/>
      <c r="AG18" s="163"/>
      <c r="AH18" s="166"/>
      <c r="AI18" s="167"/>
      <c r="AJ18" s="167"/>
      <c r="AK18" s="164"/>
      <c r="AL18" s="165"/>
      <c r="AM18" s="163"/>
      <c r="AN18" s="166"/>
      <c r="AO18" s="167"/>
      <c r="AP18" s="167"/>
      <c r="AQ18" s="164"/>
      <c r="AR18" s="165"/>
      <c r="AS18" s="163"/>
      <c r="AT18" s="166"/>
      <c r="AU18" s="167"/>
      <c r="AV18" s="167"/>
      <c r="AW18" s="164"/>
      <c r="AX18" s="165"/>
      <c r="AY18" s="163"/>
      <c r="AZ18" s="166"/>
      <c r="BA18" s="167"/>
      <c r="BB18" s="167"/>
      <c r="BC18" s="164"/>
      <c r="BD18" s="165"/>
      <c r="BE18" s="163"/>
      <c r="BF18" s="166"/>
      <c r="BG18" s="167"/>
      <c r="BH18" s="167"/>
      <c r="BI18" s="164"/>
      <c r="BJ18" s="165"/>
      <c r="BK18" s="163"/>
      <c r="BL18" s="166"/>
      <c r="BM18" s="167"/>
      <c r="BN18" s="167"/>
      <c r="BO18" s="164"/>
      <c r="BP18" s="165"/>
      <c r="BQ18" s="163"/>
      <c r="BR18" s="166"/>
      <c r="BS18" s="167"/>
      <c r="BT18" s="167"/>
      <c r="BU18" s="164"/>
      <c r="BV18" s="165"/>
      <c r="BW18" s="163"/>
      <c r="BX18" s="166"/>
      <c r="BY18" s="167"/>
      <c r="BZ18" s="167"/>
      <c r="CA18" s="164"/>
      <c r="CB18" s="165"/>
      <c r="CC18" s="163"/>
      <c r="CD18" s="166"/>
      <c r="CE18" s="167"/>
      <c r="CF18" s="167"/>
      <c r="CG18" s="164"/>
      <c r="CH18" s="165"/>
      <c r="CI18" s="163"/>
      <c r="CJ18" s="166"/>
      <c r="CK18" s="167"/>
      <c r="CL18" s="167"/>
      <c r="CM18" s="164"/>
      <c r="CN18" s="165"/>
      <c r="CO18" s="163"/>
      <c r="CP18" s="166"/>
      <c r="CQ18" s="167"/>
      <c r="CR18" s="167"/>
      <c r="CS18" s="164"/>
      <c r="CT18" s="165"/>
      <c r="CU18" s="163"/>
      <c r="CV18" s="166"/>
      <c r="CW18" s="167"/>
      <c r="CX18" s="167"/>
      <c r="CY18" s="164"/>
      <c r="CZ18" s="165"/>
      <c r="DA18" s="163"/>
      <c r="DB18" s="166"/>
      <c r="DC18" s="167"/>
      <c r="DD18" s="167"/>
      <c r="DE18" s="164"/>
      <c r="DF18" s="165"/>
      <c r="DG18" s="163"/>
      <c r="DH18" s="166"/>
      <c r="DI18" s="167"/>
      <c r="DJ18" s="167"/>
      <c r="DK18" s="164"/>
      <c r="DL18" s="165"/>
      <c r="DM18" s="163"/>
      <c r="DN18" s="166"/>
      <c r="DO18" s="167"/>
      <c r="DP18" s="167"/>
      <c r="DQ18" s="164"/>
      <c r="DR18" s="165"/>
      <c r="DS18" s="163"/>
      <c r="DT18" s="166"/>
      <c r="DU18" s="167"/>
      <c r="DV18" s="167"/>
      <c r="DW18" s="164"/>
      <c r="DX18" s="165"/>
      <c r="DY18" s="163"/>
      <c r="DZ18" s="166"/>
      <c r="EA18" s="167"/>
      <c r="EB18" s="167"/>
      <c r="EC18" s="164"/>
      <c r="ED18" s="165"/>
      <c r="EE18" s="163"/>
      <c r="EF18" s="166"/>
      <c r="EG18" s="167"/>
      <c r="EH18" s="167"/>
      <c r="EI18" s="164"/>
      <c r="EJ18" s="165"/>
      <c r="EK18" s="163"/>
      <c r="EL18" s="166"/>
      <c r="EM18" s="167"/>
      <c r="EN18" s="167"/>
      <c r="EO18" s="164"/>
      <c r="EP18" s="165"/>
      <c r="EQ18" s="163"/>
      <c r="ER18" s="166"/>
      <c r="ES18" s="167"/>
      <c r="ET18" s="167"/>
      <c r="EU18" s="164"/>
      <c r="EV18" s="165"/>
      <c r="EW18" s="163"/>
      <c r="EX18" s="166"/>
      <c r="EY18" s="167"/>
      <c r="EZ18" s="167"/>
      <c r="FA18" s="164"/>
      <c r="FB18" s="165"/>
      <c r="FC18" s="163"/>
      <c r="FD18" s="166"/>
      <c r="FE18" s="167"/>
      <c r="FF18" s="167"/>
      <c r="FG18" s="164"/>
      <c r="FH18" s="165"/>
      <c r="FI18" s="163"/>
      <c r="FJ18" s="166"/>
      <c r="FK18" s="167"/>
      <c r="FL18" s="167"/>
      <c r="FM18" s="164"/>
      <c r="FN18" s="165"/>
      <c r="FO18" s="163"/>
      <c r="FP18" s="166"/>
      <c r="FQ18" s="167"/>
      <c r="FR18" s="167"/>
      <c r="FS18" s="164"/>
      <c r="FT18" s="165"/>
      <c r="FU18" s="163"/>
      <c r="FV18" s="166"/>
      <c r="FW18" s="167"/>
      <c r="FX18" s="167"/>
      <c r="FY18" s="164"/>
      <c r="FZ18" s="165"/>
      <c r="GA18" s="163"/>
      <c r="GB18" s="166"/>
      <c r="GC18" s="167"/>
      <c r="GD18" s="167"/>
      <c r="GE18" s="164"/>
      <c r="GF18" s="165"/>
      <c r="GG18" s="163"/>
      <c r="GH18" s="166"/>
      <c r="GI18" s="167"/>
      <c r="GJ18" s="167"/>
      <c r="GK18" s="164"/>
      <c r="GL18" s="165"/>
      <c r="GM18" s="163"/>
      <c r="GN18" s="166"/>
      <c r="GO18" s="167"/>
      <c r="GP18" s="167"/>
      <c r="GQ18" s="164"/>
      <c r="GR18" s="165"/>
      <c r="GS18" s="163"/>
      <c r="GT18" s="166"/>
      <c r="GU18" s="167"/>
      <c r="GV18" s="167"/>
      <c r="GW18" s="164"/>
      <c r="GX18" s="165"/>
      <c r="GY18" s="163"/>
      <c r="GZ18" s="166"/>
      <c r="HA18" s="167"/>
      <c r="HB18" s="167"/>
      <c r="HC18" s="164"/>
      <c r="HD18" s="165"/>
      <c r="HE18" s="163"/>
      <c r="HF18" s="166"/>
      <c r="HG18" s="167"/>
      <c r="HH18" s="167"/>
      <c r="HI18" s="164"/>
      <c r="HJ18" s="165"/>
      <c r="HK18" s="163"/>
      <c r="HL18" s="166"/>
      <c r="HM18" s="167"/>
      <c r="HN18" s="167"/>
      <c r="HO18" s="164"/>
      <c r="HP18" s="165"/>
      <c r="HQ18" s="163"/>
      <c r="HR18" s="166"/>
      <c r="HS18" s="167"/>
      <c r="HT18" s="167"/>
      <c r="HU18" s="164"/>
      <c r="HV18" s="165"/>
      <c r="HW18" s="163"/>
      <c r="HX18" s="166"/>
      <c r="HY18" s="167"/>
      <c r="HZ18" s="167"/>
      <c r="IA18" s="164"/>
      <c r="IB18" s="165"/>
      <c r="IC18" s="163"/>
      <c r="ID18" s="166"/>
      <c r="IE18" s="167"/>
      <c r="IF18" s="167"/>
      <c r="IG18" s="164"/>
      <c r="IH18" s="165"/>
      <c r="II18" s="163"/>
      <c r="IJ18" s="166"/>
      <c r="IK18" s="167"/>
      <c r="IL18" s="167"/>
      <c r="IM18" s="164"/>
      <c r="IN18" s="165"/>
      <c r="IO18" s="163"/>
      <c r="IP18" s="166"/>
      <c r="IQ18" s="167"/>
      <c r="IR18" s="167"/>
      <c r="IS18" s="164"/>
      <c r="IT18" s="165"/>
      <c r="IU18" s="163"/>
      <c r="IV18" s="166"/>
    </row>
    <row r="19" spans="1:256" s="195" customFormat="1" ht="12.75">
      <c r="A19" s="164"/>
      <c r="B19" s="165" t="s">
        <v>397</v>
      </c>
      <c r="C19" s="163" t="s">
        <v>315</v>
      </c>
      <c r="D19" s="166">
        <v>8</v>
      </c>
      <c r="E19" s="167"/>
      <c r="F19" s="167">
        <f t="shared" si="0"/>
        <v>0</v>
      </c>
      <c r="G19" s="164"/>
      <c r="H19" s="165"/>
      <c r="I19" s="163"/>
      <c r="J19" s="166"/>
      <c r="K19" s="167"/>
      <c r="L19" s="167"/>
      <c r="M19" s="164"/>
      <c r="N19" s="165"/>
      <c r="O19" s="163"/>
      <c r="P19" s="166"/>
      <c r="Q19" s="167"/>
      <c r="R19" s="167"/>
      <c r="S19" s="164"/>
      <c r="T19" s="165"/>
      <c r="U19" s="163"/>
      <c r="V19" s="166"/>
      <c r="W19" s="167"/>
      <c r="X19" s="167"/>
      <c r="Y19" s="164"/>
      <c r="Z19" s="165"/>
      <c r="AA19" s="163"/>
      <c r="AB19" s="166"/>
      <c r="AC19" s="167"/>
      <c r="AD19" s="167"/>
      <c r="AE19" s="164"/>
      <c r="AF19" s="165"/>
      <c r="AG19" s="163"/>
      <c r="AH19" s="166"/>
      <c r="AI19" s="167"/>
      <c r="AJ19" s="167"/>
      <c r="AK19" s="164"/>
      <c r="AL19" s="165"/>
      <c r="AM19" s="163"/>
      <c r="AN19" s="166"/>
      <c r="AO19" s="167"/>
      <c r="AP19" s="167"/>
      <c r="AQ19" s="164"/>
      <c r="AR19" s="165"/>
      <c r="AS19" s="163"/>
      <c r="AT19" s="166"/>
      <c r="AU19" s="167"/>
      <c r="AV19" s="167"/>
      <c r="AW19" s="164"/>
      <c r="AX19" s="165"/>
      <c r="AY19" s="163"/>
      <c r="AZ19" s="166"/>
      <c r="BA19" s="167"/>
      <c r="BB19" s="167"/>
      <c r="BC19" s="164"/>
      <c r="BD19" s="165"/>
      <c r="BE19" s="163"/>
      <c r="BF19" s="166"/>
      <c r="BG19" s="167"/>
      <c r="BH19" s="167"/>
      <c r="BI19" s="164"/>
      <c r="BJ19" s="165"/>
      <c r="BK19" s="163"/>
      <c r="BL19" s="166"/>
      <c r="BM19" s="167"/>
      <c r="BN19" s="167"/>
      <c r="BO19" s="164"/>
      <c r="BP19" s="165"/>
      <c r="BQ19" s="163"/>
      <c r="BR19" s="166"/>
      <c r="BS19" s="167"/>
      <c r="BT19" s="167"/>
      <c r="BU19" s="164"/>
      <c r="BV19" s="165"/>
      <c r="BW19" s="163"/>
      <c r="BX19" s="166"/>
      <c r="BY19" s="167"/>
      <c r="BZ19" s="167"/>
      <c r="CA19" s="164"/>
      <c r="CB19" s="165"/>
      <c r="CC19" s="163"/>
      <c r="CD19" s="166"/>
      <c r="CE19" s="167"/>
      <c r="CF19" s="167"/>
      <c r="CG19" s="164"/>
      <c r="CH19" s="165"/>
      <c r="CI19" s="163"/>
      <c r="CJ19" s="166"/>
      <c r="CK19" s="167"/>
      <c r="CL19" s="167"/>
      <c r="CM19" s="164"/>
      <c r="CN19" s="165"/>
      <c r="CO19" s="163"/>
      <c r="CP19" s="166"/>
      <c r="CQ19" s="167"/>
      <c r="CR19" s="167"/>
      <c r="CS19" s="164"/>
      <c r="CT19" s="165"/>
      <c r="CU19" s="163"/>
      <c r="CV19" s="166"/>
      <c r="CW19" s="167"/>
      <c r="CX19" s="167"/>
      <c r="CY19" s="164"/>
      <c r="CZ19" s="165"/>
      <c r="DA19" s="163"/>
      <c r="DB19" s="166"/>
      <c r="DC19" s="167"/>
      <c r="DD19" s="167"/>
      <c r="DE19" s="164"/>
      <c r="DF19" s="165"/>
      <c r="DG19" s="163"/>
      <c r="DH19" s="166"/>
      <c r="DI19" s="167"/>
      <c r="DJ19" s="167"/>
      <c r="DK19" s="164"/>
      <c r="DL19" s="165"/>
      <c r="DM19" s="163"/>
      <c r="DN19" s="166"/>
      <c r="DO19" s="167"/>
      <c r="DP19" s="167"/>
      <c r="DQ19" s="164"/>
      <c r="DR19" s="165"/>
      <c r="DS19" s="163"/>
      <c r="DT19" s="166"/>
      <c r="DU19" s="167"/>
      <c r="DV19" s="167"/>
      <c r="DW19" s="164"/>
      <c r="DX19" s="165"/>
      <c r="DY19" s="163"/>
      <c r="DZ19" s="166"/>
      <c r="EA19" s="167"/>
      <c r="EB19" s="167"/>
      <c r="EC19" s="164"/>
      <c r="ED19" s="165"/>
      <c r="EE19" s="163"/>
      <c r="EF19" s="166"/>
      <c r="EG19" s="167"/>
      <c r="EH19" s="167"/>
      <c r="EI19" s="164"/>
      <c r="EJ19" s="165"/>
      <c r="EK19" s="163"/>
      <c r="EL19" s="166"/>
      <c r="EM19" s="167"/>
      <c r="EN19" s="167"/>
      <c r="EO19" s="164"/>
      <c r="EP19" s="165"/>
      <c r="EQ19" s="163"/>
      <c r="ER19" s="166"/>
      <c r="ES19" s="167"/>
      <c r="ET19" s="167"/>
      <c r="EU19" s="164"/>
      <c r="EV19" s="165"/>
      <c r="EW19" s="163"/>
      <c r="EX19" s="166"/>
      <c r="EY19" s="167"/>
      <c r="EZ19" s="167"/>
      <c r="FA19" s="164"/>
      <c r="FB19" s="165"/>
      <c r="FC19" s="163"/>
      <c r="FD19" s="166"/>
      <c r="FE19" s="167"/>
      <c r="FF19" s="167"/>
      <c r="FG19" s="164"/>
      <c r="FH19" s="165"/>
      <c r="FI19" s="163"/>
      <c r="FJ19" s="166"/>
      <c r="FK19" s="167"/>
      <c r="FL19" s="167"/>
      <c r="FM19" s="164"/>
      <c r="FN19" s="165"/>
      <c r="FO19" s="163"/>
      <c r="FP19" s="166"/>
      <c r="FQ19" s="167"/>
      <c r="FR19" s="167"/>
      <c r="FS19" s="164"/>
      <c r="FT19" s="165"/>
      <c r="FU19" s="163"/>
      <c r="FV19" s="166"/>
      <c r="FW19" s="167"/>
      <c r="FX19" s="167"/>
      <c r="FY19" s="164"/>
      <c r="FZ19" s="165"/>
      <c r="GA19" s="163"/>
      <c r="GB19" s="166"/>
      <c r="GC19" s="167"/>
      <c r="GD19" s="167"/>
      <c r="GE19" s="164"/>
      <c r="GF19" s="165"/>
      <c r="GG19" s="163"/>
      <c r="GH19" s="166"/>
      <c r="GI19" s="167"/>
      <c r="GJ19" s="167"/>
      <c r="GK19" s="164"/>
      <c r="GL19" s="165"/>
      <c r="GM19" s="163"/>
      <c r="GN19" s="166"/>
      <c r="GO19" s="167"/>
      <c r="GP19" s="167"/>
      <c r="GQ19" s="164"/>
      <c r="GR19" s="165"/>
      <c r="GS19" s="163"/>
      <c r="GT19" s="166"/>
      <c r="GU19" s="167"/>
      <c r="GV19" s="167"/>
      <c r="GW19" s="164"/>
      <c r="GX19" s="165"/>
      <c r="GY19" s="163"/>
      <c r="GZ19" s="166"/>
      <c r="HA19" s="167"/>
      <c r="HB19" s="167"/>
      <c r="HC19" s="164"/>
      <c r="HD19" s="165"/>
      <c r="HE19" s="163"/>
      <c r="HF19" s="166"/>
      <c r="HG19" s="167"/>
      <c r="HH19" s="167"/>
      <c r="HI19" s="164"/>
      <c r="HJ19" s="165"/>
      <c r="HK19" s="163"/>
      <c r="HL19" s="166"/>
      <c r="HM19" s="167"/>
      <c r="HN19" s="167"/>
      <c r="HO19" s="164"/>
      <c r="HP19" s="165"/>
      <c r="HQ19" s="163"/>
      <c r="HR19" s="166"/>
      <c r="HS19" s="167"/>
      <c r="HT19" s="167"/>
      <c r="HU19" s="164"/>
      <c r="HV19" s="165"/>
      <c r="HW19" s="163"/>
      <c r="HX19" s="166"/>
      <c r="HY19" s="167"/>
      <c r="HZ19" s="167"/>
      <c r="IA19" s="164"/>
      <c r="IB19" s="165"/>
      <c r="IC19" s="163"/>
      <c r="ID19" s="166"/>
      <c r="IE19" s="167"/>
      <c r="IF19" s="167"/>
      <c r="IG19" s="164"/>
      <c r="IH19" s="165"/>
      <c r="II19" s="163"/>
      <c r="IJ19" s="166"/>
      <c r="IK19" s="167"/>
      <c r="IL19" s="167"/>
      <c r="IM19" s="164"/>
      <c r="IN19" s="165"/>
      <c r="IO19" s="163"/>
      <c r="IP19" s="166"/>
      <c r="IQ19" s="167"/>
      <c r="IR19" s="167"/>
      <c r="IS19" s="164"/>
      <c r="IT19" s="165"/>
      <c r="IU19" s="163"/>
      <c r="IV19" s="166"/>
    </row>
    <row r="20" spans="1:256" s="195" customFormat="1" ht="12.75">
      <c r="A20" s="164"/>
      <c r="B20" s="260" t="s">
        <v>539</v>
      </c>
      <c r="C20" s="163" t="s">
        <v>315</v>
      </c>
      <c r="D20" s="166">
        <v>1</v>
      </c>
      <c r="E20" s="167"/>
      <c r="F20" s="167">
        <f t="shared" si="0"/>
        <v>0</v>
      </c>
      <c r="G20" s="164"/>
      <c r="H20" s="165"/>
      <c r="I20" s="163"/>
      <c r="J20" s="166"/>
      <c r="K20" s="167"/>
      <c r="L20" s="167"/>
      <c r="M20" s="164"/>
      <c r="N20" s="165"/>
      <c r="O20" s="163"/>
      <c r="P20" s="166"/>
      <c r="Q20" s="167"/>
      <c r="R20" s="167"/>
      <c r="S20" s="164"/>
      <c r="T20" s="165"/>
      <c r="U20" s="163"/>
      <c r="V20" s="166"/>
      <c r="W20" s="167"/>
      <c r="X20" s="167"/>
      <c r="Y20" s="164"/>
      <c r="Z20" s="165"/>
      <c r="AA20" s="163"/>
      <c r="AB20" s="166"/>
      <c r="AC20" s="167"/>
      <c r="AD20" s="167"/>
      <c r="AE20" s="164"/>
      <c r="AF20" s="165"/>
      <c r="AG20" s="163"/>
      <c r="AH20" s="166"/>
      <c r="AI20" s="167"/>
      <c r="AJ20" s="167"/>
      <c r="AK20" s="164"/>
      <c r="AL20" s="165"/>
      <c r="AM20" s="163"/>
      <c r="AN20" s="166"/>
      <c r="AO20" s="167"/>
      <c r="AP20" s="167"/>
      <c r="AQ20" s="164"/>
      <c r="AR20" s="165"/>
      <c r="AS20" s="163"/>
      <c r="AT20" s="166"/>
      <c r="AU20" s="167"/>
      <c r="AV20" s="167"/>
      <c r="AW20" s="164"/>
      <c r="AX20" s="165"/>
      <c r="AY20" s="163"/>
      <c r="AZ20" s="166"/>
      <c r="BA20" s="167"/>
      <c r="BB20" s="167"/>
      <c r="BC20" s="164"/>
      <c r="BD20" s="165"/>
      <c r="BE20" s="163"/>
      <c r="BF20" s="166"/>
      <c r="BG20" s="167"/>
      <c r="BH20" s="167"/>
      <c r="BI20" s="164"/>
      <c r="BJ20" s="165"/>
      <c r="BK20" s="163"/>
      <c r="BL20" s="166"/>
      <c r="BM20" s="167"/>
      <c r="BN20" s="167"/>
      <c r="BO20" s="164"/>
      <c r="BP20" s="165"/>
      <c r="BQ20" s="163"/>
      <c r="BR20" s="166"/>
      <c r="BS20" s="167"/>
      <c r="BT20" s="167"/>
      <c r="BU20" s="164"/>
      <c r="BV20" s="165"/>
      <c r="BW20" s="163"/>
      <c r="BX20" s="166"/>
      <c r="BY20" s="167"/>
      <c r="BZ20" s="167"/>
      <c r="CA20" s="164"/>
      <c r="CB20" s="165"/>
      <c r="CC20" s="163"/>
      <c r="CD20" s="166"/>
      <c r="CE20" s="167"/>
      <c r="CF20" s="167"/>
      <c r="CG20" s="164"/>
      <c r="CH20" s="165"/>
      <c r="CI20" s="163"/>
      <c r="CJ20" s="166"/>
      <c r="CK20" s="167"/>
      <c r="CL20" s="167"/>
      <c r="CM20" s="164"/>
      <c r="CN20" s="165"/>
      <c r="CO20" s="163"/>
      <c r="CP20" s="166"/>
      <c r="CQ20" s="167"/>
      <c r="CR20" s="167"/>
      <c r="CS20" s="164"/>
      <c r="CT20" s="165"/>
      <c r="CU20" s="163"/>
      <c r="CV20" s="166"/>
      <c r="CW20" s="167"/>
      <c r="CX20" s="167"/>
      <c r="CY20" s="164"/>
      <c r="CZ20" s="165"/>
      <c r="DA20" s="163"/>
      <c r="DB20" s="166"/>
      <c r="DC20" s="167"/>
      <c r="DD20" s="167"/>
      <c r="DE20" s="164"/>
      <c r="DF20" s="165"/>
      <c r="DG20" s="163"/>
      <c r="DH20" s="166"/>
      <c r="DI20" s="167"/>
      <c r="DJ20" s="167"/>
      <c r="DK20" s="164"/>
      <c r="DL20" s="165"/>
      <c r="DM20" s="163"/>
      <c r="DN20" s="166"/>
      <c r="DO20" s="167"/>
      <c r="DP20" s="167"/>
      <c r="DQ20" s="164"/>
      <c r="DR20" s="165"/>
      <c r="DS20" s="163"/>
      <c r="DT20" s="166"/>
      <c r="DU20" s="167"/>
      <c r="DV20" s="167"/>
      <c r="DW20" s="164"/>
      <c r="DX20" s="165"/>
      <c r="DY20" s="163"/>
      <c r="DZ20" s="166"/>
      <c r="EA20" s="167"/>
      <c r="EB20" s="167"/>
      <c r="EC20" s="164"/>
      <c r="ED20" s="165"/>
      <c r="EE20" s="163"/>
      <c r="EF20" s="166"/>
      <c r="EG20" s="167"/>
      <c r="EH20" s="167"/>
      <c r="EI20" s="164"/>
      <c r="EJ20" s="165"/>
      <c r="EK20" s="163"/>
      <c r="EL20" s="166"/>
      <c r="EM20" s="167"/>
      <c r="EN20" s="167"/>
      <c r="EO20" s="164"/>
      <c r="EP20" s="165"/>
      <c r="EQ20" s="163"/>
      <c r="ER20" s="166"/>
      <c r="ES20" s="167"/>
      <c r="ET20" s="167"/>
      <c r="EU20" s="164"/>
      <c r="EV20" s="165"/>
      <c r="EW20" s="163"/>
      <c r="EX20" s="166"/>
      <c r="EY20" s="167"/>
      <c r="EZ20" s="167"/>
      <c r="FA20" s="164"/>
      <c r="FB20" s="165"/>
      <c r="FC20" s="163"/>
      <c r="FD20" s="166"/>
      <c r="FE20" s="167"/>
      <c r="FF20" s="167"/>
      <c r="FG20" s="164"/>
      <c r="FH20" s="165"/>
      <c r="FI20" s="163"/>
      <c r="FJ20" s="166"/>
      <c r="FK20" s="167"/>
      <c r="FL20" s="167"/>
      <c r="FM20" s="164"/>
      <c r="FN20" s="165"/>
      <c r="FO20" s="163"/>
      <c r="FP20" s="166"/>
      <c r="FQ20" s="167"/>
      <c r="FR20" s="167"/>
      <c r="FS20" s="164"/>
      <c r="FT20" s="165"/>
      <c r="FU20" s="163"/>
      <c r="FV20" s="166"/>
      <c r="FW20" s="167"/>
      <c r="FX20" s="167"/>
      <c r="FY20" s="164"/>
      <c r="FZ20" s="165"/>
      <c r="GA20" s="163"/>
      <c r="GB20" s="166"/>
      <c r="GC20" s="167"/>
      <c r="GD20" s="167"/>
      <c r="GE20" s="164"/>
      <c r="GF20" s="165"/>
      <c r="GG20" s="163"/>
      <c r="GH20" s="166"/>
      <c r="GI20" s="167"/>
      <c r="GJ20" s="167"/>
      <c r="GK20" s="164"/>
      <c r="GL20" s="165"/>
      <c r="GM20" s="163"/>
      <c r="GN20" s="166"/>
      <c r="GO20" s="167"/>
      <c r="GP20" s="167"/>
      <c r="GQ20" s="164"/>
      <c r="GR20" s="165"/>
      <c r="GS20" s="163"/>
      <c r="GT20" s="166"/>
      <c r="GU20" s="167"/>
      <c r="GV20" s="167"/>
      <c r="GW20" s="164"/>
      <c r="GX20" s="165"/>
      <c r="GY20" s="163"/>
      <c r="GZ20" s="166"/>
      <c r="HA20" s="167"/>
      <c r="HB20" s="167"/>
      <c r="HC20" s="164"/>
      <c r="HD20" s="165"/>
      <c r="HE20" s="163"/>
      <c r="HF20" s="166"/>
      <c r="HG20" s="167"/>
      <c r="HH20" s="167"/>
      <c r="HI20" s="164"/>
      <c r="HJ20" s="165"/>
      <c r="HK20" s="163"/>
      <c r="HL20" s="166"/>
      <c r="HM20" s="167"/>
      <c r="HN20" s="167"/>
      <c r="HO20" s="164"/>
      <c r="HP20" s="165"/>
      <c r="HQ20" s="163"/>
      <c r="HR20" s="166"/>
      <c r="HS20" s="167"/>
      <c r="HT20" s="167"/>
      <c r="HU20" s="164"/>
      <c r="HV20" s="165"/>
      <c r="HW20" s="163"/>
      <c r="HX20" s="166"/>
      <c r="HY20" s="167"/>
      <c r="HZ20" s="167"/>
      <c r="IA20" s="164"/>
      <c r="IB20" s="165"/>
      <c r="IC20" s="163"/>
      <c r="ID20" s="166"/>
      <c r="IE20" s="167"/>
      <c r="IF20" s="167"/>
      <c r="IG20" s="164"/>
      <c r="IH20" s="165"/>
      <c r="II20" s="163"/>
      <c r="IJ20" s="166"/>
      <c r="IK20" s="167"/>
      <c r="IL20" s="167"/>
      <c r="IM20" s="164"/>
      <c r="IN20" s="165"/>
      <c r="IO20" s="163"/>
      <c r="IP20" s="166"/>
      <c r="IQ20" s="167"/>
      <c r="IR20" s="167"/>
      <c r="IS20" s="164"/>
      <c r="IT20" s="165"/>
      <c r="IU20" s="163"/>
      <c r="IV20" s="166"/>
    </row>
    <row r="21" spans="1:256" s="213" customFormat="1" ht="12.75">
      <c r="A21" s="164"/>
      <c r="B21" s="260" t="s">
        <v>540</v>
      </c>
      <c r="C21" s="163" t="s">
        <v>315</v>
      </c>
      <c r="D21" s="166">
        <v>2</v>
      </c>
      <c r="E21" s="167"/>
      <c r="F21" s="167">
        <f t="shared" si="0"/>
        <v>0</v>
      </c>
      <c r="G21" s="164"/>
      <c r="H21" s="165"/>
      <c r="I21" s="163"/>
      <c r="J21" s="166"/>
      <c r="K21" s="167"/>
      <c r="L21" s="167"/>
      <c r="M21" s="164"/>
      <c r="N21" s="165"/>
      <c r="O21" s="163"/>
      <c r="P21" s="166"/>
      <c r="Q21" s="167"/>
      <c r="R21" s="167"/>
      <c r="S21" s="164"/>
      <c r="T21" s="165"/>
      <c r="U21" s="163"/>
      <c r="V21" s="166"/>
      <c r="W21" s="167"/>
      <c r="X21" s="167"/>
      <c r="Y21" s="164"/>
      <c r="Z21" s="165"/>
      <c r="AA21" s="163"/>
      <c r="AB21" s="166"/>
      <c r="AC21" s="167"/>
      <c r="AD21" s="167"/>
      <c r="AE21" s="164"/>
      <c r="AF21" s="165"/>
      <c r="AG21" s="163"/>
      <c r="AH21" s="166"/>
      <c r="AI21" s="167"/>
      <c r="AJ21" s="167"/>
      <c r="AK21" s="164"/>
      <c r="AL21" s="165"/>
      <c r="AM21" s="163"/>
      <c r="AN21" s="166"/>
      <c r="AO21" s="167"/>
      <c r="AP21" s="167"/>
      <c r="AQ21" s="164"/>
      <c r="AR21" s="165"/>
      <c r="AS21" s="163"/>
      <c r="AT21" s="166"/>
      <c r="AU21" s="167"/>
      <c r="AV21" s="167"/>
      <c r="AW21" s="164"/>
      <c r="AX21" s="165"/>
      <c r="AY21" s="163"/>
      <c r="AZ21" s="166"/>
      <c r="BA21" s="167"/>
      <c r="BB21" s="167"/>
      <c r="BC21" s="164"/>
      <c r="BD21" s="165"/>
      <c r="BE21" s="163"/>
      <c r="BF21" s="166"/>
      <c r="BG21" s="167"/>
      <c r="BH21" s="167"/>
      <c r="BI21" s="164"/>
      <c r="BJ21" s="165"/>
      <c r="BK21" s="163"/>
      <c r="BL21" s="166"/>
      <c r="BM21" s="167"/>
      <c r="BN21" s="167"/>
      <c r="BO21" s="164"/>
      <c r="BP21" s="165"/>
      <c r="BQ21" s="163"/>
      <c r="BR21" s="166"/>
      <c r="BS21" s="167"/>
      <c r="BT21" s="167"/>
      <c r="BU21" s="164"/>
      <c r="BV21" s="165"/>
      <c r="BW21" s="163"/>
      <c r="BX21" s="166"/>
      <c r="BY21" s="167"/>
      <c r="BZ21" s="167"/>
      <c r="CA21" s="164"/>
      <c r="CB21" s="165"/>
      <c r="CC21" s="163"/>
      <c r="CD21" s="166"/>
      <c r="CE21" s="167"/>
      <c r="CF21" s="167"/>
      <c r="CG21" s="164"/>
      <c r="CH21" s="165"/>
      <c r="CI21" s="163"/>
      <c r="CJ21" s="166"/>
      <c r="CK21" s="167"/>
      <c r="CL21" s="167"/>
      <c r="CM21" s="164"/>
      <c r="CN21" s="165"/>
      <c r="CO21" s="163"/>
      <c r="CP21" s="166"/>
      <c r="CQ21" s="167"/>
      <c r="CR21" s="167"/>
      <c r="CS21" s="164"/>
      <c r="CT21" s="165"/>
      <c r="CU21" s="163"/>
      <c r="CV21" s="166"/>
      <c r="CW21" s="167"/>
      <c r="CX21" s="167"/>
      <c r="CY21" s="164"/>
      <c r="CZ21" s="165"/>
      <c r="DA21" s="163"/>
      <c r="DB21" s="166"/>
      <c r="DC21" s="167"/>
      <c r="DD21" s="167"/>
      <c r="DE21" s="164"/>
      <c r="DF21" s="165"/>
      <c r="DG21" s="163"/>
      <c r="DH21" s="166"/>
      <c r="DI21" s="167"/>
      <c r="DJ21" s="167"/>
      <c r="DK21" s="164"/>
      <c r="DL21" s="165"/>
      <c r="DM21" s="163"/>
      <c r="DN21" s="166"/>
      <c r="DO21" s="167"/>
      <c r="DP21" s="167"/>
      <c r="DQ21" s="164"/>
      <c r="DR21" s="165"/>
      <c r="DS21" s="163"/>
      <c r="DT21" s="166"/>
      <c r="DU21" s="167"/>
      <c r="DV21" s="167"/>
      <c r="DW21" s="164"/>
      <c r="DX21" s="165"/>
      <c r="DY21" s="163"/>
      <c r="DZ21" s="166"/>
      <c r="EA21" s="167"/>
      <c r="EB21" s="167"/>
      <c r="EC21" s="164"/>
      <c r="ED21" s="165"/>
      <c r="EE21" s="163"/>
      <c r="EF21" s="166"/>
      <c r="EG21" s="167"/>
      <c r="EH21" s="167"/>
      <c r="EI21" s="164"/>
      <c r="EJ21" s="165"/>
      <c r="EK21" s="163"/>
      <c r="EL21" s="166"/>
      <c r="EM21" s="167"/>
      <c r="EN21" s="167"/>
      <c r="EO21" s="164"/>
      <c r="EP21" s="165"/>
      <c r="EQ21" s="163"/>
      <c r="ER21" s="166"/>
      <c r="ES21" s="167"/>
      <c r="ET21" s="167"/>
      <c r="EU21" s="164"/>
      <c r="EV21" s="165"/>
      <c r="EW21" s="163"/>
      <c r="EX21" s="166"/>
      <c r="EY21" s="167"/>
      <c r="EZ21" s="167"/>
      <c r="FA21" s="164"/>
      <c r="FB21" s="165"/>
      <c r="FC21" s="163"/>
      <c r="FD21" s="166"/>
      <c r="FE21" s="167"/>
      <c r="FF21" s="167"/>
      <c r="FG21" s="164"/>
      <c r="FH21" s="165"/>
      <c r="FI21" s="163"/>
      <c r="FJ21" s="166"/>
      <c r="FK21" s="167"/>
      <c r="FL21" s="167"/>
      <c r="FM21" s="164"/>
      <c r="FN21" s="165"/>
      <c r="FO21" s="163"/>
      <c r="FP21" s="166"/>
      <c r="FQ21" s="167"/>
      <c r="FR21" s="167"/>
      <c r="FS21" s="164"/>
      <c r="FT21" s="165"/>
      <c r="FU21" s="163"/>
      <c r="FV21" s="166"/>
      <c r="FW21" s="167"/>
      <c r="FX21" s="167"/>
      <c r="FY21" s="164"/>
      <c r="FZ21" s="165"/>
      <c r="GA21" s="163"/>
      <c r="GB21" s="166"/>
      <c r="GC21" s="167"/>
      <c r="GD21" s="167"/>
      <c r="GE21" s="164"/>
      <c r="GF21" s="165"/>
      <c r="GG21" s="163"/>
      <c r="GH21" s="166"/>
      <c r="GI21" s="167"/>
      <c r="GJ21" s="167"/>
      <c r="GK21" s="164"/>
      <c r="GL21" s="165"/>
      <c r="GM21" s="163"/>
      <c r="GN21" s="166"/>
      <c r="GO21" s="167"/>
      <c r="GP21" s="167"/>
      <c r="GQ21" s="164"/>
      <c r="GR21" s="165"/>
      <c r="GS21" s="163"/>
      <c r="GT21" s="166"/>
      <c r="GU21" s="167"/>
      <c r="GV21" s="167"/>
      <c r="GW21" s="164"/>
      <c r="GX21" s="165"/>
      <c r="GY21" s="163"/>
      <c r="GZ21" s="166"/>
      <c r="HA21" s="167"/>
      <c r="HB21" s="167"/>
      <c r="HC21" s="164"/>
      <c r="HD21" s="165"/>
      <c r="HE21" s="163"/>
      <c r="HF21" s="166"/>
      <c r="HG21" s="167"/>
      <c r="HH21" s="167"/>
      <c r="HI21" s="164"/>
      <c r="HJ21" s="165"/>
      <c r="HK21" s="163"/>
      <c r="HL21" s="166"/>
      <c r="HM21" s="167"/>
      <c r="HN21" s="167"/>
      <c r="HO21" s="164"/>
      <c r="HP21" s="165"/>
      <c r="HQ21" s="163"/>
      <c r="HR21" s="166"/>
      <c r="HS21" s="167"/>
      <c r="HT21" s="167"/>
      <c r="HU21" s="164"/>
      <c r="HV21" s="165"/>
      <c r="HW21" s="163"/>
      <c r="HX21" s="166"/>
      <c r="HY21" s="167"/>
      <c r="HZ21" s="167"/>
      <c r="IA21" s="164"/>
      <c r="IB21" s="165"/>
      <c r="IC21" s="163"/>
      <c r="ID21" s="166"/>
      <c r="IE21" s="167"/>
      <c r="IF21" s="167"/>
      <c r="IG21" s="164"/>
      <c r="IH21" s="165"/>
      <c r="II21" s="163"/>
      <c r="IJ21" s="166"/>
      <c r="IK21" s="167"/>
      <c r="IL21" s="167"/>
      <c r="IM21" s="164"/>
      <c r="IN21" s="165"/>
      <c r="IO21" s="163"/>
      <c r="IP21" s="166"/>
      <c r="IQ21" s="167"/>
      <c r="IR21" s="167"/>
      <c r="IS21" s="164"/>
      <c r="IT21" s="165"/>
      <c r="IU21" s="163"/>
      <c r="IV21" s="166"/>
    </row>
    <row r="22" spans="1:256" s="195" customFormat="1" ht="12.75">
      <c r="A22" s="164"/>
      <c r="B22" s="165" t="s">
        <v>398</v>
      </c>
      <c r="C22" s="163" t="s">
        <v>341</v>
      </c>
      <c r="D22" s="166">
        <v>1</v>
      </c>
      <c r="E22" s="167"/>
      <c r="F22" s="167">
        <f t="shared" si="0"/>
        <v>0</v>
      </c>
      <c r="G22" s="164"/>
      <c r="H22" s="165"/>
      <c r="I22" s="163"/>
      <c r="J22" s="166"/>
      <c r="K22" s="167"/>
      <c r="L22" s="167"/>
      <c r="M22" s="164"/>
      <c r="N22" s="165"/>
      <c r="O22" s="163"/>
      <c r="P22" s="166"/>
      <c r="Q22" s="167"/>
      <c r="R22" s="167"/>
      <c r="S22" s="164"/>
      <c r="T22" s="165"/>
      <c r="U22" s="163"/>
      <c r="V22" s="166"/>
      <c r="W22" s="167"/>
      <c r="X22" s="167"/>
      <c r="Y22" s="164"/>
      <c r="Z22" s="165"/>
      <c r="AA22" s="163"/>
      <c r="AB22" s="166"/>
      <c r="AC22" s="167"/>
      <c r="AD22" s="167"/>
      <c r="AE22" s="164"/>
      <c r="AF22" s="165"/>
      <c r="AG22" s="163"/>
      <c r="AH22" s="166"/>
      <c r="AI22" s="167"/>
      <c r="AJ22" s="167"/>
      <c r="AK22" s="164"/>
      <c r="AL22" s="165"/>
      <c r="AM22" s="163"/>
      <c r="AN22" s="166"/>
      <c r="AO22" s="167"/>
      <c r="AP22" s="167"/>
      <c r="AQ22" s="164"/>
      <c r="AR22" s="165"/>
      <c r="AS22" s="163"/>
      <c r="AT22" s="166"/>
      <c r="AU22" s="167"/>
      <c r="AV22" s="167"/>
      <c r="AW22" s="164"/>
      <c r="AX22" s="165"/>
      <c r="AY22" s="163"/>
      <c r="AZ22" s="166"/>
      <c r="BA22" s="167"/>
      <c r="BB22" s="167"/>
      <c r="BC22" s="164"/>
      <c r="BD22" s="165"/>
      <c r="BE22" s="163"/>
      <c r="BF22" s="166"/>
      <c r="BG22" s="167"/>
      <c r="BH22" s="167"/>
      <c r="BI22" s="164"/>
      <c r="BJ22" s="165"/>
      <c r="BK22" s="163"/>
      <c r="BL22" s="166"/>
      <c r="BM22" s="167"/>
      <c r="BN22" s="167"/>
      <c r="BO22" s="164"/>
      <c r="BP22" s="165"/>
      <c r="BQ22" s="163"/>
      <c r="BR22" s="166"/>
      <c r="BS22" s="167"/>
      <c r="BT22" s="167"/>
      <c r="BU22" s="164"/>
      <c r="BV22" s="165"/>
      <c r="BW22" s="163"/>
      <c r="BX22" s="166"/>
      <c r="BY22" s="167"/>
      <c r="BZ22" s="167"/>
      <c r="CA22" s="164"/>
      <c r="CB22" s="165"/>
      <c r="CC22" s="163"/>
      <c r="CD22" s="166"/>
      <c r="CE22" s="167"/>
      <c r="CF22" s="167"/>
      <c r="CG22" s="164"/>
      <c r="CH22" s="165"/>
      <c r="CI22" s="163"/>
      <c r="CJ22" s="166"/>
      <c r="CK22" s="167"/>
      <c r="CL22" s="167"/>
      <c r="CM22" s="164"/>
      <c r="CN22" s="165"/>
      <c r="CO22" s="163"/>
      <c r="CP22" s="166"/>
      <c r="CQ22" s="167"/>
      <c r="CR22" s="167"/>
      <c r="CS22" s="164"/>
      <c r="CT22" s="165"/>
      <c r="CU22" s="163"/>
      <c r="CV22" s="166"/>
      <c r="CW22" s="167"/>
      <c r="CX22" s="167"/>
      <c r="CY22" s="164"/>
      <c r="CZ22" s="165"/>
      <c r="DA22" s="163"/>
      <c r="DB22" s="166"/>
      <c r="DC22" s="167"/>
      <c r="DD22" s="167"/>
      <c r="DE22" s="164"/>
      <c r="DF22" s="165"/>
      <c r="DG22" s="163"/>
      <c r="DH22" s="166"/>
      <c r="DI22" s="167"/>
      <c r="DJ22" s="167"/>
      <c r="DK22" s="164"/>
      <c r="DL22" s="165"/>
      <c r="DM22" s="163"/>
      <c r="DN22" s="166"/>
      <c r="DO22" s="167"/>
      <c r="DP22" s="167"/>
      <c r="DQ22" s="164"/>
      <c r="DR22" s="165"/>
      <c r="DS22" s="163"/>
      <c r="DT22" s="166"/>
      <c r="DU22" s="167"/>
      <c r="DV22" s="167"/>
      <c r="DW22" s="164"/>
      <c r="DX22" s="165"/>
      <c r="DY22" s="163"/>
      <c r="DZ22" s="166"/>
      <c r="EA22" s="167"/>
      <c r="EB22" s="167"/>
      <c r="EC22" s="164"/>
      <c r="ED22" s="165"/>
      <c r="EE22" s="163"/>
      <c r="EF22" s="166"/>
      <c r="EG22" s="167"/>
      <c r="EH22" s="167"/>
      <c r="EI22" s="164"/>
      <c r="EJ22" s="165"/>
      <c r="EK22" s="163"/>
      <c r="EL22" s="166"/>
      <c r="EM22" s="167"/>
      <c r="EN22" s="167"/>
      <c r="EO22" s="164"/>
      <c r="EP22" s="165"/>
      <c r="EQ22" s="163"/>
      <c r="ER22" s="166"/>
      <c r="ES22" s="167"/>
      <c r="ET22" s="167"/>
      <c r="EU22" s="164"/>
      <c r="EV22" s="165"/>
      <c r="EW22" s="163"/>
      <c r="EX22" s="166"/>
      <c r="EY22" s="167"/>
      <c r="EZ22" s="167"/>
      <c r="FA22" s="164"/>
      <c r="FB22" s="165"/>
      <c r="FC22" s="163"/>
      <c r="FD22" s="166"/>
      <c r="FE22" s="167"/>
      <c r="FF22" s="167"/>
      <c r="FG22" s="164"/>
      <c r="FH22" s="165"/>
      <c r="FI22" s="163"/>
      <c r="FJ22" s="166"/>
      <c r="FK22" s="167"/>
      <c r="FL22" s="167"/>
      <c r="FM22" s="164"/>
      <c r="FN22" s="165"/>
      <c r="FO22" s="163"/>
      <c r="FP22" s="166"/>
      <c r="FQ22" s="167"/>
      <c r="FR22" s="167"/>
      <c r="FS22" s="164"/>
      <c r="FT22" s="165"/>
      <c r="FU22" s="163"/>
      <c r="FV22" s="166"/>
      <c r="FW22" s="167"/>
      <c r="FX22" s="167"/>
      <c r="FY22" s="164"/>
      <c r="FZ22" s="165"/>
      <c r="GA22" s="163"/>
      <c r="GB22" s="166"/>
      <c r="GC22" s="167"/>
      <c r="GD22" s="167"/>
      <c r="GE22" s="164"/>
      <c r="GF22" s="165"/>
      <c r="GG22" s="163"/>
      <c r="GH22" s="166"/>
      <c r="GI22" s="167"/>
      <c r="GJ22" s="167"/>
      <c r="GK22" s="164"/>
      <c r="GL22" s="165"/>
      <c r="GM22" s="163"/>
      <c r="GN22" s="166"/>
      <c r="GO22" s="167"/>
      <c r="GP22" s="167"/>
      <c r="GQ22" s="164"/>
      <c r="GR22" s="165"/>
      <c r="GS22" s="163"/>
      <c r="GT22" s="166"/>
      <c r="GU22" s="167"/>
      <c r="GV22" s="167"/>
      <c r="GW22" s="164"/>
      <c r="GX22" s="165"/>
      <c r="GY22" s="163"/>
      <c r="GZ22" s="166"/>
      <c r="HA22" s="167"/>
      <c r="HB22" s="167"/>
      <c r="HC22" s="164"/>
      <c r="HD22" s="165"/>
      <c r="HE22" s="163"/>
      <c r="HF22" s="166"/>
      <c r="HG22" s="167"/>
      <c r="HH22" s="167"/>
      <c r="HI22" s="164"/>
      <c r="HJ22" s="165"/>
      <c r="HK22" s="163"/>
      <c r="HL22" s="166"/>
      <c r="HM22" s="167"/>
      <c r="HN22" s="167"/>
      <c r="HO22" s="164"/>
      <c r="HP22" s="165"/>
      <c r="HQ22" s="163"/>
      <c r="HR22" s="166"/>
      <c r="HS22" s="167"/>
      <c r="HT22" s="167"/>
      <c r="HU22" s="164"/>
      <c r="HV22" s="165"/>
      <c r="HW22" s="163"/>
      <c r="HX22" s="166"/>
      <c r="HY22" s="167"/>
      <c r="HZ22" s="167"/>
      <c r="IA22" s="164"/>
      <c r="IB22" s="165"/>
      <c r="IC22" s="163"/>
      <c r="ID22" s="166"/>
      <c r="IE22" s="167"/>
      <c r="IF22" s="167"/>
      <c r="IG22" s="164"/>
      <c r="IH22" s="165"/>
      <c r="II22" s="163"/>
      <c r="IJ22" s="166"/>
      <c r="IK22" s="167"/>
      <c r="IL22" s="167"/>
      <c r="IM22" s="164"/>
      <c r="IN22" s="165"/>
      <c r="IO22" s="163"/>
      <c r="IP22" s="166"/>
      <c r="IQ22" s="167"/>
      <c r="IR22" s="167"/>
      <c r="IS22" s="164"/>
      <c r="IT22" s="165"/>
      <c r="IU22" s="163"/>
      <c r="IV22" s="166"/>
    </row>
    <row r="23" spans="1:256" s="195" customFormat="1" ht="12.75">
      <c r="A23" s="164"/>
      <c r="B23" s="165" t="s">
        <v>399</v>
      </c>
      <c r="C23" s="163" t="s">
        <v>705</v>
      </c>
      <c r="D23" s="166">
        <v>4</v>
      </c>
      <c r="E23" s="167"/>
      <c r="F23" s="167">
        <f t="shared" si="0"/>
        <v>0</v>
      </c>
      <c r="G23" s="164"/>
      <c r="H23" s="165"/>
      <c r="I23" s="163"/>
      <c r="J23" s="166"/>
      <c r="K23" s="167"/>
      <c r="L23" s="167"/>
      <c r="M23" s="164"/>
      <c r="N23" s="165"/>
      <c r="O23" s="163"/>
      <c r="P23" s="166"/>
      <c r="Q23" s="167"/>
      <c r="R23" s="167"/>
      <c r="S23" s="164"/>
      <c r="T23" s="165"/>
      <c r="U23" s="163"/>
      <c r="V23" s="166"/>
      <c r="W23" s="167"/>
      <c r="X23" s="167"/>
      <c r="Y23" s="164"/>
      <c r="Z23" s="165"/>
      <c r="AA23" s="163"/>
      <c r="AB23" s="166"/>
      <c r="AC23" s="167"/>
      <c r="AD23" s="167"/>
      <c r="AE23" s="164"/>
      <c r="AF23" s="165"/>
      <c r="AG23" s="163"/>
      <c r="AH23" s="166"/>
      <c r="AI23" s="167"/>
      <c r="AJ23" s="167"/>
      <c r="AK23" s="164"/>
      <c r="AL23" s="165"/>
      <c r="AM23" s="163"/>
      <c r="AN23" s="166"/>
      <c r="AO23" s="167"/>
      <c r="AP23" s="167"/>
      <c r="AQ23" s="164"/>
      <c r="AR23" s="165"/>
      <c r="AS23" s="163"/>
      <c r="AT23" s="166"/>
      <c r="AU23" s="167"/>
      <c r="AV23" s="167"/>
      <c r="AW23" s="164"/>
      <c r="AX23" s="165"/>
      <c r="AY23" s="163"/>
      <c r="AZ23" s="166"/>
      <c r="BA23" s="167"/>
      <c r="BB23" s="167"/>
      <c r="BC23" s="164"/>
      <c r="BD23" s="165"/>
      <c r="BE23" s="163"/>
      <c r="BF23" s="166"/>
      <c r="BG23" s="167"/>
      <c r="BH23" s="167"/>
      <c r="BI23" s="164"/>
      <c r="BJ23" s="165"/>
      <c r="BK23" s="163"/>
      <c r="BL23" s="166"/>
      <c r="BM23" s="167"/>
      <c r="BN23" s="167"/>
      <c r="BO23" s="164"/>
      <c r="BP23" s="165"/>
      <c r="BQ23" s="163"/>
      <c r="BR23" s="166"/>
      <c r="BS23" s="167"/>
      <c r="BT23" s="167"/>
      <c r="BU23" s="164"/>
      <c r="BV23" s="165"/>
      <c r="BW23" s="163"/>
      <c r="BX23" s="166"/>
      <c r="BY23" s="167"/>
      <c r="BZ23" s="167"/>
      <c r="CA23" s="164"/>
      <c r="CB23" s="165"/>
      <c r="CC23" s="163"/>
      <c r="CD23" s="166"/>
      <c r="CE23" s="167"/>
      <c r="CF23" s="167"/>
      <c r="CG23" s="164"/>
      <c r="CH23" s="165"/>
      <c r="CI23" s="163"/>
      <c r="CJ23" s="166"/>
      <c r="CK23" s="167"/>
      <c r="CL23" s="167"/>
      <c r="CM23" s="164"/>
      <c r="CN23" s="165"/>
      <c r="CO23" s="163"/>
      <c r="CP23" s="166"/>
      <c r="CQ23" s="167"/>
      <c r="CR23" s="167"/>
      <c r="CS23" s="164"/>
      <c r="CT23" s="165"/>
      <c r="CU23" s="163"/>
      <c r="CV23" s="166"/>
      <c r="CW23" s="167"/>
      <c r="CX23" s="167"/>
      <c r="CY23" s="164"/>
      <c r="CZ23" s="165"/>
      <c r="DA23" s="163"/>
      <c r="DB23" s="166"/>
      <c r="DC23" s="167"/>
      <c r="DD23" s="167"/>
      <c r="DE23" s="164"/>
      <c r="DF23" s="165"/>
      <c r="DG23" s="163"/>
      <c r="DH23" s="166"/>
      <c r="DI23" s="167"/>
      <c r="DJ23" s="167"/>
      <c r="DK23" s="164"/>
      <c r="DL23" s="165"/>
      <c r="DM23" s="163"/>
      <c r="DN23" s="166"/>
      <c r="DO23" s="167"/>
      <c r="DP23" s="167"/>
      <c r="DQ23" s="164"/>
      <c r="DR23" s="165"/>
      <c r="DS23" s="163"/>
      <c r="DT23" s="166"/>
      <c r="DU23" s="167"/>
      <c r="DV23" s="167"/>
      <c r="DW23" s="164"/>
      <c r="DX23" s="165"/>
      <c r="DY23" s="163"/>
      <c r="DZ23" s="166"/>
      <c r="EA23" s="167"/>
      <c r="EB23" s="167"/>
      <c r="EC23" s="164"/>
      <c r="ED23" s="165"/>
      <c r="EE23" s="163"/>
      <c r="EF23" s="166"/>
      <c r="EG23" s="167"/>
      <c r="EH23" s="167"/>
      <c r="EI23" s="164"/>
      <c r="EJ23" s="165"/>
      <c r="EK23" s="163"/>
      <c r="EL23" s="166"/>
      <c r="EM23" s="167"/>
      <c r="EN23" s="167"/>
      <c r="EO23" s="164"/>
      <c r="EP23" s="165"/>
      <c r="EQ23" s="163"/>
      <c r="ER23" s="166"/>
      <c r="ES23" s="167"/>
      <c r="ET23" s="167"/>
      <c r="EU23" s="164"/>
      <c r="EV23" s="165"/>
      <c r="EW23" s="163"/>
      <c r="EX23" s="166"/>
      <c r="EY23" s="167"/>
      <c r="EZ23" s="167"/>
      <c r="FA23" s="164"/>
      <c r="FB23" s="165"/>
      <c r="FC23" s="163"/>
      <c r="FD23" s="166"/>
      <c r="FE23" s="167"/>
      <c r="FF23" s="167"/>
      <c r="FG23" s="164"/>
      <c r="FH23" s="165"/>
      <c r="FI23" s="163"/>
      <c r="FJ23" s="166"/>
      <c r="FK23" s="167"/>
      <c r="FL23" s="167"/>
      <c r="FM23" s="164"/>
      <c r="FN23" s="165"/>
      <c r="FO23" s="163"/>
      <c r="FP23" s="166"/>
      <c r="FQ23" s="167"/>
      <c r="FR23" s="167"/>
      <c r="FS23" s="164"/>
      <c r="FT23" s="165"/>
      <c r="FU23" s="163"/>
      <c r="FV23" s="166"/>
      <c r="FW23" s="167"/>
      <c r="FX23" s="167"/>
      <c r="FY23" s="164"/>
      <c r="FZ23" s="165"/>
      <c r="GA23" s="163"/>
      <c r="GB23" s="166"/>
      <c r="GC23" s="167"/>
      <c r="GD23" s="167"/>
      <c r="GE23" s="164"/>
      <c r="GF23" s="165"/>
      <c r="GG23" s="163"/>
      <c r="GH23" s="166"/>
      <c r="GI23" s="167"/>
      <c r="GJ23" s="167"/>
      <c r="GK23" s="164"/>
      <c r="GL23" s="165"/>
      <c r="GM23" s="163"/>
      <c r="GN23" s="166"/>
      <c r="GO23" s="167"/>
      <c r="GP23" s="167"/>
      <c r="GQ23" s="164"/>
      <c r="GR23" s="165"/>
      <c r="GS23" s="163"/>
      <c r="GT23" s="166"/>
      <c r="GU23" s="167"/>
      <c r="GV23" s="167"/>
      <c r="GW23" s="164"/>
      <c r="GX23" s="165"/>
      <c r="GY23" s="163"/>
      <c r="GZ23" s="166"/>
      <c r="HA23" s="167"/>
      <c r="HB23" s="167"/>
      <c r="HC23" s="164"/>
      <c r="HD23" s="165"/>
      <c r="HE23" s="163"/>
      <c r="HF23" s="166"/>
      <c r="HG23" s="167"/>
      <c r="HH23" s="167"/>
      <c r="HI23" s="164"/>
      <c r="HJ23" s="165"/>
      <c r="HK23" s="163"/>
      <c r="HL23" s="166"/>
      <c r="HM23" s="167"/>
      <c r="HN23" s="167"/>
      <c r="HO23" s="164"/>
      <c r="HP23" s="165"/>
      <c r="HQ23" s="163"/>
      <c r="HR23" s="166"/>
      <c r="HS23" s="167"/>
      <c r="HT23" s="167"/>
      <c r="HU23" s="164"/>
      <c r="HV23" s="165"/>
      <c r="HW23" s="163"/>
      <c r="HX23" s="166"/>
      <c r="HY23" s="167"/>
      <c r="HZ23" s="167"/>
      <c r="IA23" s="164"/>
      <c r="IB23" s="165"/>
      <c r="IC23" s="163"/>
      <c r="ID23" s="166"/>
      <c r="IE23" s="167"/>
      <c r="IF23" s="167"/>
      <c r="IG23" s="164"/>
      <c r="IH23" s="165"/>
      <c r="II23" s="163"/>
      <c r="IJ23" s="166"/>
      <c r="IK23" s="167"/>
      <c r="IL23" s="167"/>
      <c r="IM23" s="164"/>
      <c r="IN23" s="165"/>
      <c r="IO23" s="163"/>
      <c r="IP23" s="166"/>
      <c r="IQ23" s="167"/>
      <c r="IR23" s="167"/>
      <c r="IS23" s="164"/>
      <c r="IT23" s="165"/>
      <c r="IU23" s="163"/>
      <c r="IV23" s="166"/>
    </row>
    <row r="24" spans="1:256" s="195" customFormat="1" ht="12.75">
      <c r="A24" s="164"/>
      <c r="B24" s="165" t="s">
        <v>400</v>
      </c>
      <c r="C24" s="163" t="s">
        <v>705</v>
      </c>
      <c r="D24" s="166">
        <v>5</v>
      </c>
      <c r="E24" s="167"/>
      <c r="F24" s="167">
        <f t="shared" si="0"/>
        <v>0</v>
      </c>
      <c r="G24" s="164"/>
      <c r="H24" s="165"/>
      <c r="I24" s="163"/>
      <c r="J24" s="166"/>
      <c r="K24" s="167"/>
      <c r="L24" s="167"/>
      <c r="M24" s="164"/>
      <c r="N24" s="165"/>
      <c r="O24" s="163"/>
      <c r="P24" s="166"/>
      <c r="Q24" s="167"/>
      <c r="R24" s="167"/>
      <c r="S24" s="164"/>
      <c r="T24" s="165"/>
      <c r="U24" s="163"/>
      <c r="V24" s="166"/>
      <c r="W24" s="167"/>
      <c r="X24" s="167"/>
      <c r="Y24" s="164"/>
      <c r="Z24" s="165"/>
      <c r="AA24" s="163"/>
      <c r="AB24" s="166"/>
      <c r="AC24" s="167"/>
      <c r="AD24" s="167"/>
      <c r="AE24" s="164"/>
      <c r="AF24" s="165"/>
      <c r="AG24" s="163"/>
      <c r="AH24" s="166"/>
      <c r="AI24" s="167"/>
      <c r="AJ24" s="167"/>
      <c r="AK24" s="164"/>
      <c r="AL24" s="165"/>
      <c r="AM24" s="163"/>
      <c r="AN24" s="166"/>
      <c r="AO24" s="167"/>
      <c r="AP24" s="167"/>
      <c r="AQ24" s="164"/>
      <c r="AR24" s="165"/>
      <c r="AS24" s="163"/>
      <c r="AT24" s="166"/>
      <c r="AU24" s="167"/>
      <c r="AV24" s="167"/>
      <c r="AW24" s="164"/>
      <c r="AX24" s="165"/>
      <c r="AY24" s="163"/>
      <c r="AZ24" s="166"/>
      <c r="BA24" s="167"/>
      <c r="BB24" s="167"/>
      <c r="BC24" s="164"/>
      <c r="BD24" s="165"/>
      <c r="BE24" s="163"/>
      <c r="BF24" s="166"/>
      <c r="BG24" s="167"/>
      <c r="BH24" s="167"/>
      <c r="BI24" s="164"/>
      <c r="BJ24" s="165"/>
      <c r="BK24" s="163"/>
      <c r="BL24" s="166"/>
      <c r="BM24" s="167"/>
      <c r="BN24" s="167"/>
      <c r="BO24" s="164"/>
      <c r="BP24" s="165"/>
      <c r="BQ24" s="163"/>
      <c r="BR24" s="166"/>
      <c r="BS24" s="167"/>
      <c r="BT24" s="167"/>
      <c r="BU24" s="164"/>
      <c r="BV24" s="165"/>
      <c r="BW24" s="163"/>
      <c r="BX24" s="166"/>
      <c r="BY24" s="167"/>
      <c r="BZ24" s="167"/>
      <c r="CA24" s="164"/>
      <c r="CB24" s="165"/>
      <c r="CC24" s="163"/>
      <c r="CD24" s="166"/>
      <c r="CE24" s="167"/>
      <c r="CF24" s="167"/>
      <c r="CG24" s="164"/>
      <c r="CH24" s="165"/>
      <c r="CI24" s="163"/>
      <c r="CJ24" s="166"/>
      <c r="CK24" s="167"/>
      <c r="CL24" s="167"/>
      <c r="CM24" s="164"/>
      <c r="CN24" s="165"/>
      <c r="CO24" s="163"/>
      <c r="CP24" s="166"/>
      <c r="CQ24" s="167"/>
      <c r="CR24" s="167"/>
      <c r="CS24" s="164"/>
      <c r="CT24" s="165"/>
      <c r="CU24" s="163"/>
      <c r="CV24" s="166"/>
      <c r="CW24" s="167"/>
      <c r="CX24" s="167"/>
      <c r="CY24" s="164"/>
      <c r="CZ24" s="165"/>
      <c r="DA24" s="163"/>
      <c r="DB24" s="166"/>
      <c r="DC24" s="167"/>
      <c r="DD24" s="167"/>
      <c r="DE24" s="164"/>
      <c r="DF24" s="165"/>
      <c r="DG24" s="163"/>
      <c r="DH24" s="166"/>
      <c r="DI24" s="167"/>
      <c r="DJ24" s="167"/>
      <c r="DK24" s="164"/>
      <c r="DL24" s="165"/>
      <c r="DM24" s="163"/>
      <c r="DN24" s="166"/>
      <c r="DO24" s="167"/>
      <c r="DP24" s="167"/>
      <c r="DQ24" s="164"/>
      <c r="DR24" s="165"/>
      <c r="DS24" s="163"/>
      <c r="DT24" s="166"/>
      <c r="DU24" s="167"/>
      <c r="DV24" s="167"/>
      <c r="DW24" s="164"/>
      <c r="DX24" s="165"/>
      <c r="DY24" s="163"/>
      <c r="DZ24" s="166"/>
      <c r="EA24" s="167"/>
      <c r="EB24" s="167"/>
      <c r="EC24" s="164"/>
      <c r="ED24" s="165"/>
      <c r="EE24" s="163"/>
      <c r="EF24" s="166"/>
      <c r="EG24" s="167"/>
      <c r="EH24" s="167"/>
      <c r="EI24" s="164"/>
      <c r="EJ24" s="165"/>
      <c r="EK24" s="163"/>
      <c r="EL24" s="166"/>
      <c r="EM24" s="167"/>
      <c r="EN24" s="167"/>
      <c r="EO24" s="164"/>
      <c r="EP24" s="165"/>
      <c r="EQ24" s="163"/>
      <c r="ER24" s="166"/>
      <c r="ES24" s="167"/>
      <c r="ET24" s="167"/>
      <c r="EU24" s="164"/>
      <c r="EV24" s="165"/>
      <c r="EW24" s="163"/>
      <c r="EX24" s="166"/>
      <c r="EY24" s="167"/>
      <c r="EZ24" s="167"/>
      <c r="FA24" s="164"/>
      <c r="FB24" s="165"/>
      <c r="FC24" s="163"/>
      <c r="FD24" s="166"/>
      <c r="FE24" s="167"/>
      <c r="FF24" s="167"/>
      <c r="FG24" s="164"/>
      <c r="FH24" s="165"/>
      <c r="FI24" s="163"/>
      <c r="FJ24" s="166"/>
      <c r="FK24" s="167"/>
      <c r="FL24" s="167"/>
      <c r="FM24" s="164"/>
      <c r="FN24" s="165"/>
      <c r="FO24" s="163"/>
      <c r="FP24" s="166"/>
      <c r="FQ24" s="167"/>
      <c r="FR24" s="167"/>
      <c r="FS24" s="164"/>
      <c r="FT24" s="165"/>
      <c r="FU24" s="163"/>
      <c r="FV24" s="166"/>
      <c r="FW24" s="167"/>
      <c r="FX24" s="167"/>
      <c r="FY24" s="164"/>
      <c r="FZ24" s="165"/>
      <c r="GA24" s="163"/>
      <c r="GB24" s="166"/>
      <c r="GC24" s="167"/>
      <c r="GD24" s="167"/>
      <c r="GE24" s="164"/>
      <c r="GF24" s="165"/>
      <c r="GG24" s="163"/>
      <c r="GH24" s="166"/>
      <c r="GI24" s="167"/>
      <c r="GJ24" s="167"/>
      <c r="GK24" s="164"/>
      <c r="GL24" s="165"/>
      <c r="GM24" s="163"/>
      <c r="GN24" s="166"/>
      <c r="GO24" s="167"/>
      <c r="GP24" s="167"/>
      <c r="GQ24" s="164"/>
      <c r="GR24" s="165"/>
      <c r="GS24" s="163"/>
      <c r="GT24" s="166"/>
      <c r="GU24" s="167"/>
      <c r="GV24" s="167"/>
      <c r="GW24" s="164"/>
      <c r="GX24" s="165"/>
      <c r="GY24" s="163"/>
      <c r="GZ24" s="166"/>
      <c r="HA24" s="167"/>
      <c r="HB24" s="167"/>
      <c r="HC24" s="164"/>
      <c r="HD24" s="165"/>
      <c r="HE24" s="163"/>
      <c r="HF24" s="166"/>
      <c r="HG24" s="167"/>
      <c r="HH24" s="167"/>
      <c r="HI24" s="164"/>
      <c r="HJ24" s="165"/>
      <c r="HK24" s="163"/>
      <c r="HL24" s="166"/>
      <c r="HM24" s="167"/>
      <c r="HN24" s="167"/>
      <c r="HO24" s="164"/>
      <c r="HP24" s="165"/>
      <c r="HQ24" s="163"/>
      <c r="HR24" s="166"/>
      <c r="HS24" s="167"/>
      <c r="HT24" s="167"/>
      <c r="HU24" s="164"/>
      <c r="HV24" s="165"/>
      <c r="HW24" s="163"/>
      <c r="HX24" s="166"/>
      <c r="HY24" s="167"/>
      <c r="HZ24" s="167"/>
      <c r="IA24" s="164"/>
      <c r="IB24" s="165"/>
      <c r="IC24" s="163"/>
      <c r="ID24" s="166"/>
      <c r="IE24" s="167"/>
      <c r="IF24" s="167"/>
      <c r="IG24" s="164"/>
      <c r="IH24" s="165"/>
      <c r="II24" s="163"/>
      <c r="IJ24" s="166"/>
      <c r="IK24" s="167"/>
      <c r="IL24" s="167"/>
      <c r="IM24" s="164"/>
      <c r="IN24" s="165"/>
      <c r="IO24" s="163"/>
      <c r="IP24" s="166"/>
      <c r="IQ24" s="167"/>
      <c r="IR24" s="167"/>
      <c r="IS24" s="164"/>
      <c r="IT24" s="165"/>
      <c r="IU24" s="163"/>
      <c r="IV24" s="166"/>
    </row>
    <row r="25" spans="1:256" s="195" customFormat="1" ht="14.25" customHeight="1">
      <c r="A25" s="164"/>
      <c r="B25" s="165" t="s">
        <v>401</v>
      </c>
      <c r="C25" s="163" t="s">
        <v>315</v>
      </c>
      <c r="D25" s="166">
        <v>1</v>
      </c>
      <c r="E25" s="167"/>
      <c r="F25" s="167"/>
      <c r="G25" s="164"/>
      <c r="H25" s="165"/>
      <c r="I25" s="163"/>
      <c r="J25" s="166"/>
      <c r="K25" s="167"/>
      <c r="L25" s="167"/>
      <c r="M25" s="164"/>
      <c r="N25" s="165"/>
      <c r="O25" s="163"/>
      <c r="P25" s="166"/>
      <c r="Q25" s="167"/>
      <c r="R25" s="167"/>
      <c r="S25" s="164"/>
      <c r="T25" s="165"/>
      <c r="U25" s="163"/>
      <c r="V25" s="166"/>
      <c r="W25" s="167"/>
      <c r="X25" s="167"/>
      <c r="Y25" s="164"/>
      <c r="Z25" s="165"/>
      <c r="AA25" s="163"/>
      <c r="AB25" s="166"/>
      <c r="AC25" s="167"/>
      <c r="AD25" s="167"/>
      <c r="AE25" s="164"/>
      <c r="AF25" s="165"/>
      <c r="AG25" s="163"/>
      <c r="AH25" s="166"/>
      <c r="AI25" s="167"/>
      <c r="AJ25" s="167"/>
      <c r="AK25" s="164"/>
      <c r="AL25" s="165"/>
      <c r="AM25" s="163"/>
      <c r="AN25" s="166"/>
      <c r="AO25" s="167"/>
      <c r="AP25" s="167"/>
      <c r="AQ25" s="164"/>
      <c r="AR25" s="165"/>
      <c r="AS25" s="163"/>
      <c r="AT25" s="166"/>
      <c r="AU25" s="167"/>
      <c r="AV25" s="167"/>
      <c r="AW25" s="164"/>
      <c r="AX25" s="165"/>
      <c r="AY25" s="163"/>
      <c r="AZ25" s="166"/>
      <c r="BA25" s="167"/>
      <c r="BB25" s="167"/>
      <c r="BC25" s="164"/>
      <c r="BD25" s="165"/>
      <c r="BE25" s="163"/>
      <c r="BF25" s="166"/>
      <c r="BG25" s="167"/>
      <c r="BH25" s="167"/>
      <c r="BI25" s="164"/>
      <c r="BJ25" s="165"/>
      <c r="BK25" s="163"/>
      <c r="BL25" s="166"/>
      <c r="BM25" s="167"/>
      <c r="BN25" s="167"/>
      <c r="BO25" s="164"/>
      <c r="BP25" s="165"/>
      <c r="BQ25" s="163"/>
      <c r="BR25" s="166"/>
      <c r="BS25" s="167"/>
      <c r="BT25" s="167"/>
      <c r="BU25" s="164"/>
      <c r="BV25" s="165"/>
      <c r="BW25" s="163"/>
      <c r="BX25" s="166"/>
      <c r="BY25" s="167"/>
      <c r="BZ25" s="167"/>
      <c r="CA25" s="164"/>
      <c r="CB25" s="165"/>
      <c r="CC25" s="163"/>
      <c r="CD25" s="166"/>
      <c r="CE25" s="167"/>
      <c r="CF25" s="167"/>
      <c r="CG25" s="164"/>
      <c r="CH25" s="165"/>
      <c r="CI25" s="163"/>
      <c r="CJ25" s="166"/>
      <c r="CK25" s="167"/>
      <c r="CL25" s="167"/>
      <c r="CM25" s="164"/>
      <c r="CN25" s="165"/>
      <c r="CO25" s="163"/>
      <c r="CP25" s="166"/>
      <c r="CQ25" s="167"/>
      <c r="CR25" s="167"/>
      <c r="CS25" s="164"/>
      <c r="CT25" s="165"/>
      <c r="CU25" s="163"/>
      <c r="CV25" s="166"/>
      <c r="CW25" s="167"/>
      <c r="CX25" s="167"/>
      <c r="CY25" s="164"/>
      <c r="CZ25" s="165"/>
      <c r="DA25" s="163"/>
      <c r="DB25" s="166"/>
      <c r="DC25" s="167"/>
      <c r="DD25" s="167"/>
      <c r="DE25" s="164"/>
      <c r="DF25" s="165"/>
      <c r="DG25" s="163"/>
      <c r="DH25" s="166"/>
      <c r="DI25" s="167"/>
      <c r="DJ25" s="167"/>
      <c r="DK25" s="164"/>
      <c r="DL25" s="165"/>
      <c r="DM25" s="163"/>
      <c r="DN25" s="166"/>
      <c r="DO25" s="167"/>
      <c r="DP25" s="167"/>
      <c r="DQ25" s="164"/>
      <c r="DR25" s="165"/>
      <c r="DS25" s="163"/>
      <c r="DT25" s="166"/>
      <c r="DU25" s="167"/>
      <c r="DV25" s="167"/>
      <c r="DW25" s="164"/>
      <c r="DX25" s="165"/>
      <c r="DY25" s="163"/>
      <c r="DZ25" s="166"/>
      <c r="EA25" s="167"/>
      <c r="EB25" s="167"/>
      <c r="EC25" s="164"/>
      <c r="ED25" s="165"/>
      <c r="EE25" s="163"/>
      <c r="EF25" s="166"/>
      <c r="EG25" s="167"/>
      <c r="EH25" s="167"/>
      <c r="EI25" s="164"/>
      <c r="EJ25" s="165"/>
      <c r="EK25" s="163"/>
      <c r="EL25" s="166"/>
      <c r="EM25" s="167"/>
      <c r="EN25" s="167"/>
      <c r="EO25" s="164"/>
      <c r="EP25" s="165"/>
      <c r="EQ25" s="163"/>
      <c r="ER25" s="166"/>
      <c r="ES25" s="167"/>
      <c r="ET25" s="167"/>
      <c r="EU25" s="164"/>
      <c r="EV25" s="165"/>
      <c r="EW25" s="163"/>
      <c r="EX25" s="166"/>
      <c r="EY25" s="167"/>
      <c r="EZ25" s="167"/>
      <c r="FA25" s="164"/>
      <c r="FB25" s="165"/>
      <c r="FC25" s="163"/>
      <c r="FD25" s="166"/>
      <c r="FE25" s="167"/>
      <c r="FF25" s="167"/>
      <c r="FG25" s="164"/>
      <c r="FH25" s="165"/>
      <c r="FI25" s="163"/>
      <c r="FJ25" s="166"/>
      <c r="FK25" s="167"/>
      <c r="FL25" s="167"/>
      <c r="FM25" s="164"/>
      <c r="FN25" s="165"/>
      <c r="FO25" s="163"/>
      <c r="FP25" s="166"/>
      <c r="FQ25" s="167"/>
      <c r="FR25" s="167"/>
      <c r="FS25" s="164"/>
      <c r="FT25" s="165"/>
      <c r="FU25" s="163"/>
      <c r="FV25" s="166"/>
      <c r="FW25" s="167"/>
      <c r="FX25" s="167"/>
      <c r="FY25" s="164"/>
      <c r="FZ25" s="165"/>
      <c r="GA25" s="163"/>
      <c r="GB25" s="166"/>
      <c r="GC25" s="167"/>
      <c r="GD25" s="167"/>
      <c r="GE25" s="164"/>
      <c r="GF25" s="165"/>
      <c r="GG25" s="163"/>
      <c r="GH25" s="166"/>
      <c r="GI25" s="167"/>
      <c r="GJ25" s="167"/>
      <c r="GK25" s="164"/>
      <c r="GL25" s="165"/>
      <c r="GM25" s="163"/>
      <c r="GN25" s="166"/>
      <c r="GO25" s="167"/>
      <c r="GP25" s="167"/>
      <c r="GQ25" s="164"/>
      <c r="GR25" s="165"/>
      <c r="GS25" s="163"/>
      <c r="GT25" s="166"/>
      <c r="GU25" s="167"/>
      <c r="GV25" s="167"/>
      <c r="GW25" s="164"/>
      <c r="GX25" s="165"/>
      <c r="GY25" s="163"/>
      <c r="GZ25" s="166"/>
      <c r="HA25" s="167"/>
      <c r="HB25" s="167"/>
      <c r="HC25" s="164"/>
      <c r="HD25" s="165"/>
      <c r="HE25" s="163"/>
      <c r="HF25" s="166"/>
      <c r="HG25" s="167"/>
      <c r="HH25" s="167"/>
      <c r="HI25" s="164"/>
      <c r="HJ25" s="165"/>
      <c r="HK25" s="163"/>
      <c r="HL25" s="166"/>
      <c r="HM25" s="167"/>
      <c r="HN25" s="167"/>
      <c r="HO25" s="164"/>
      <c r="HP25" s="165"/>
      <c r="HQ25" s="163"/>
      <c r="HR25" s="166"/>
      <c r="HS25" s="167"/>
      <c r="HT25" s="167"/>
      <c r="HU25" s="164"/>
      <c r="HV25" s="165"/>
      <c r="HW25" s="163"/>
      <c r="HX25" s="166"/>
      <c r="HY25" s="167"/>
      <c r="HZ25" s="167"/>
      <c r="IA25" s="164"/>
      <c r="IB25" s="165"/>
      <c r="IC25" s="163"/>
      <c r="ID25" s="166"/>
      <c r="IE25" s="167"/>
      <c r="IF25" s="167"/>
      <c r="IG25" s="164"/>
      <c r="IH25" s="165"/>
      <c r="II25" s="163"/>
      <c r="IJ25" s="166"/>
      <c r="IK25" s="167"/>
      <c r="IL25" s="167"/>
      <c r="IM25" s="164"/>
      <c r="IN25" s="165"/>
      <c r="IO25" s="163"/>
      <c r="IP25" s="166"/>
      <c r="IQ25" s="167"/>
      <c r="IR25" s="167"/>
      <c r="IS25" s="164"/>
      <c r="IT25" s="165"/>
      <c r="IU25" s="163"/>
      <c r="IV25" s="166"/>
    </row>
    <row r="26" spans="1:256" s="195" customFormat="1" ht="12.75">
      <c r="A26" s="164"/>
      <c r="B26" s="214" t="s">
        <v>402</v>
      </c>
      <c r="C26" s="163" t="s">
        <v>341</v>
      </c>
      <c r="D26" s="166">
        <v>1</v>
      </c>
      <c r="E26" s="167"/>
      <c r="F26" s="167">
        <f>D26*E26</f>
        <v>0</v>
      </c>
      <c r="G26" s="164"/>
      <c r="H26" s="165"/>
      <c r="I26" s="163"/>
      <c r="J26" s="166"/>
      <c r="K26" s="167"/>
      <c r="L26" s="167"/>
      <c r="M26" s="164"/>
      <c r="N26" s="165"/>
      <c r="O26" s="163"/>
      <c r="P26" s="166"/>
      <c r="Q26" s="167"/>
      <c r="R26" s="167"/>
      <c r="S26" s="164"/>
      <c r="T26" s="165"/>
      <c r="U26" s="163"/>
      <c r="V26" s="166"/>
      <c r="W26" s="167"/>
      <c r="X26" s="167"/>
      <c r="Y26" s="164"/>
      <c r="Z26" s="165"/>
      <c r="AA26" s="163"/>
      <c r="AB26" s="166"/>
      <c r="AC26" s="167"/>
      <c r="AD26" s="167"/>
      <c r="AE26" s="164"/>
      <c r="AF26" s="165"/>
      <c r="AG26" s="163"/>
      <c r="AH26" s="166"/>
      <c r="AI26" s="167"/>
      <c r="AJ26" s="167"/>
      <c r="AK26" s="164"/>
      <c r="AL26" s="165"/>
      <c r="AM26" s="163"/>
      <c r="AN26" s="166"/>
      <c r="AO26" s="167"/>
      <c r="AP26" s="167"/>
      <c r="AQ26" s="164"/>
      <c r="AR26" s="165"/>
      <c r="AS26" s="163"/>
      <c r="AT26" s="166"/>
      <c r="AU26" s="167"/>
      <c r="AV26" s="167"/>
      <c r="AW26" s="164"/>
      <c r="AX26" s="165"/>
      <c r="AY26" s="163"/>
      <c r="AZ26" s="166"/>
      <c r="BA26" s="167"/>
      <c r="BB26" s="167"/>
      <c r="BC26" s="164"/>
      <c r="BD26" s="165"/>
      <c r="BE26" s="163"/>
      <c r="BF26" s="166"/>
      <c r="BG26" s="167"/>
      <c r="BH26" s="167"/>
      <c r="BI26" s="164"/>
      <c r="BJ26" s="165"/>
      <c r="BK26" s="163"/>
      <c r="BL26" s="166"/>
      <c r="BM26" s="167"/>
      <c r="BN26" s="167"/>
      <c r="BO26" s="164"/>
      <c r="BP26" s="165"/>
      <c r="BQ26" s="163"/>
      <c r="BR26" s="166"/>
      <c r="BS26" s="167"/>
      <c r="BT26" s="167"/>
      <c r="BU26" s="164"/>
      <c r="BV26" s="165"/>
      <c r="BW26" s="163"/>
      <c r="BX26" s="166"/>
      <c r="BY26" s="167"/>
      <c r="BZ26" s="167"/>
      <c r="CA26" s="164"/>
      <c r="CB26" s="165"/>
      <c r="CC26" s="163"/>
      <c r="CD26" s="166"/>
      <c r="CE26" s="167"/>
      <c r="CF26" s="167"/>
      <c r="CG26" s="164"/>
      <c r="CH26" s="165"/>
      <c r="CI26" s="163"/>
      <c r="CJ26" s="166"/>
      <c r="CK26" s="167"/>
      <c r="CL26" s="167"/>
      <c r="CM26" s="164"/>
      <c r="CN26" s="165"/>
      <c r="CO26" s="163"/>
      <c r="CP26" s="166"/>
      <c r="CQ26" s="167"/>
      <c r="CR26" s="167"/>
      <c r="CS26" s="164"/>
      <c r="CT26" s="165"/>
      <c r="CU26" s="163"/>
      <c r="CV26" s="166"/>
      <c r="CW26" s="167"/>
      <c r="CX26" s="167"/>
      <c r="CY26" s="164"/>
      <c r="CZ26" s="165"/>
      <c r="DA26" s="163"/>
      <c r="DB26" s="166"/>
      <c r="DC26" s="167"/>
      <c r="DD26" s="167"/>
      <c r="DE26" s="164"/>
      <c r="DF26" s="165"/>
      <c r="DG26" s="163"/>
      <c r="DH26" s="166"/>
      <c r="DI26" s="167"/>
      <c r="DJ26" s="167"/>
      <c r="DK26" s="164"/>
      <c r="DL26" s="165"/>
      <c r="DM26" s="163"/>
      <c r="DN26" s="166"/>
      <c r="DO26" s="167"/>
      <c r="DP26" s="167"/>
      <c r="DQ26" s="164"/>
      <c r="DR26" s="165"/>
      <c r="DS26" s="163"/>
      <c r="DT26" s="166"/>
      <c r="DU26" s="167"/>
      <c r="DV26" s="167"/>
      <c r="DW26" s="164"/>
      <c r="DX26" s="165"/>
      <c r="DY26" s="163"/>
      <c r="DZ26" s="166"/>
      <c r="EA26" s="167"/>
      <c r="EB26" s="167"/>
      <c r="EC26" s="164"/>
      <c r="ED26" s="165"/>
      <c r="EE26" s="163"/>
      <c r="EF26" s="166"/>
      <c r="EG26" s="167"/>
      <c r="EH26" s="167"/>
      <c r="EI26" s="164"/>
      <c r="EJ26" s="165"/>
      <c r="EK26" s="163"/>
      <c r="EL26" s="166"/>
      <c r="EM26" s="167"/>
      <c r="EN26" s="167"/>
      <c r="EO26" s="164"/>
      <c r="EP26" s="165"/>
      <c r="EQ26" s="163"/>
      <c r="ER26" s="166"/>
      <c r="ES26" s="167"/>
      <c r="ET26" s="167"/>
      <c r="EU26" s="164"/>
      <c r="EV26" s="165"/>
      <c r="EW26" s="163"/>
      <c r="EX26" s="166"/>
      <c r="EY26" s="167"/>
      <c r="EZ26" s="167"/>
      <c r="FA26" s="164"/>
      <c r="FB26" s="165"/>
      <c r="FC26" s="163"/>
      <c r="FD26" s="166"/>
      <c r="FE26" s="167"/>
      <c r="FF26" s="167"/>
      <c r="FG26" s="164"/>
      <c r="FH26" s="165"/>
      <c r="FI26" s="163"/>
      <c r="FJ26" s="166"/>
      <c r="FK26" s="167"/>
      <c r="FL26" s="167"/>
      <c r="FM26" s="164"/>
      <c r="FN26" s="165"/>
      <c r="FO26" s="163"/>
      <c r="FP26" s="166"/>
      <c r="FQ26" s="167"/>
      <c r="FR26" s="167"/>
      <c r="FS26" s="164"/>
      <c r="FT26" s="165"/>
      <c r="FU26" s="163"/>
      <c r="FV26" s="166"/>
      <c r="FW26" s="167"/>
      <c r="FX26" s="167"/>
      <c r="FY26" s="164"/>
      <c r="FZ26" s="165"/>
      <c r="GA26" s="163"/>
      <c r="GB26" s="166"/>
      <c r="GC26" s="167"/>
      <c r="GD26" s="167"/>
      <c r="GE26" s="164"/>
      <c r="GF26" s="165"/>
      <c r="GG26" s="163"/>
      <c r="GH26" s="166"/>
      <c r="GI26" s="167"/>
      <c r="GJ26" s="167"/>
      <c r="GK26" s="164"/>
      <c r="GL26" s="165"/>
      <c r="GM26" s="163"/>
      <c r="GN26" s="166"/>
      <c r="GO26" s="167"/>
      <c r="GP26" s="167"/>
      <c r="GQ26" s="164"/>
      <c r="GR26" s="165"/>
      <c r="GS26" s="163"/>
      <c r="GT26" s="166"/>
      <c r="GU26" s="167"/>
      <c r="GV26" s="167"/>
      <c r="GW26" s="164"/>
      <c r="GX26" s="165"/>
      <c r="GY26" s="163"/>
      <c r="GZ26" s="166"/>
      <c r="HA26" s="167"/>
      <c r="HB26" s="167"/>
      <c r="HC26" s="164"/>
      <c r="HD26" s="165"/>
      <c r="HE26" s="163"/>
      <c r="HF26" s="166"/>
      <c r="HG26" s="167"/>
      <c r="HH26" s="167"/>
      <c r="HI26" s="164"/>
      <c r="HJ26" s="165"/>
      <c r="HK26" s="163"/>
      <c r="HL26" s="166"/>
      <c r="HM26" s="167"/>
      <c r="HN26" s="167"/>
      <c r="HO26" s="164"/>
      <c r="HP26" s="165"/>
      <c r="HQ26" s="163"/>
      <c r="HR26" s="166"/>
      <c r="HS26" s="167"/>
      <c r="HT26" s="167"/>
      <c r="HU26" s="164"/>
      <c r="HV26" s="165"/>
      <c r="HW26" s="163"/>
      <c r="HX26" s="166"/>
      <c r="HY26" s="167"/>
      <c r="HZ26" s="167"/>
      <c r="IA26" s="164"/>
      <c r="IB26" s="165"/>
      <c r="IC26" s="163"/>
      <c r="ID26" s="166"/>
      <c r="IE26" s="167"/>
      <c r="IF26" s="167"/>
      <c r="IG26" s="164"/>
      <c r="IH26" s="165"/>
      <c r="II26" s="163"/>
      <c r="IJ26" s="166"/>
      <c r="IK26" s="167"/>
      <c r="IL26" s="167"/>
      <c r="IM26" s="164"/>
      <c r="IN26" s="165"/>
      <c r="IO26" s="163"/>
      <c r="IP26" s="166"/>
      <c r="IQ26" s="167"/>
      <c r="IR26" s="167"/>
      <c r="IS26" s="164"/>
      <c r="IT26" s="165"/>
      <c r="IU26" s="163"/>
      <c r="IV26" s="166"/>
    </row>
    <row r="27" spans="2:6" s="215" customFormat="1" ht="12.75">
      <c r="B27" s="146" t="s">
        <v>650</v>
      </c>
      <c r="C27" s="145"/>
      <c r="D27" s="145"/>
      <c r="E27" s="145"/>
      <c r="F27" s="147">
        <f>SUM(F14:F26)</f>
        <v>0</v>
      </c>
    </row>
    <row r="28" spans="2:3" s="195" customFormat="1" ht="12.75">
      <c r="B28" s="216"/>
      <c r="C28" s="192"/>
    </row>
    <row r="29" spans="2:3" s="195" customFormat="1" ht="12.75">
      <c r="B29" s="216"/>
      <c r="C29" s="192"/>
    </row>
    <row r="30" spans="2:3" s="195" customFormat="1" ht="12.75">
      <c r="B30" s="216"/>
      <c r="C30" s="192"/>
    </row>
    <row r="31" spans="2:3" s="195" customFormat="1" ht="12.75">
      <c r="B31" s="216"/>
      <c r="C31" s="192"/>
    </row>
    <row r="32" spans="2:3" s="195" customFormat="1" ht="12.75">
      <c r="B32" s="188"/>
      <c r="C32" s="192"/>
    </row>
  </sheetData>
  <sheetProtection password="CB45" sheet="1"/>
  <protectedRanges>
    <protectedRange sqref="E1:E65536" name="Oblast1"/>
  </protectedRange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77" r:id="rId1"/>
  <headerFooter alignWithMargins="0">
    <oddFooter>&amp;C&amp;P  z 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view="pageBreakPreview" zoomScaleSheetLayoutView="100" zoomScalePageLayoutView="0" workbookViewId="0" topLeftCell="A1">
      <selection activeCell="E14" sqref="E14"/>
    </sheetView>
  </sheetViews>
  <sheetFormatPr defaultColWidth="11.57421875" defaultRowHeight="12.75"/>
  <cols>
    <col min="1" max="1" width="11.57421875" style="188" customWidth="1"/>
    <col min="2" max="2" width="56.8515625" style="188" customWidth="1"/>
    <col min="3" max="3" width="4.28125" style="188" customWidth="1"/>
    <col min="4" max="4" width="6.421875" style="188" customWidth="1"/>
    <col min="5" max="5" width="10.140625" style="188" customWidth="1"/>
    <col min="6" max="16384" width="11.57421875" style="188" customWidth="1"/>
  </cols>
  <sheetData>
    <row r="1" spans="1:6" ht="18">
      <c r="A1" s="114" t="s">
        <v>651</v>
      </c>
      <c r="B1" s="149"/>
      <c r="C1" s="149"/>
      <c r="D1" s="149"/>
      <c r="E1" s="149"/>
      <c r="F1" s="149"/>
    </row>
    <row r="2" spans="1:6" ht="12.75">
      <c r="A2" s="116" t="s">
        <v>638</v>
      </c>
      <c r="B2" s="117" t="str">
        <f>'[1]Krycí list'!$E$5</f>
        <v>Podkrovní byt Dejvická 16-254</v>
      </c>
      <c r="C2" s="117"/>
      <c r="D2" s="117"/>
      <c r="E2" s="117"/>
      <c r="F2" s="117"/>
    </row>
    <row r="3" spans="1:6" ht="12.75">
      <c r="A3" s="116" t="s">
        <v>639</v>
      </c>
      <c r="B3" s="117"/>
      <c r="C3" s="117"/>
      <c r="D3" s="117"/>
      <c r="E3" s="117"/>
      <c r="F3" s="117"/>
    </row>
    <row r="4" spans="1:6" ht="12.75">
      <c r="A4" s="116" t="s">
        <v>640</v>
      </c>
      <c r="B4" s="117" t="s">
        <v>403</v>
      </c>
      <c r="C4" s="117"/>
      <c r="D4" s="117"/>
      <c r="E4" s="117"/>
      <c r="F4" s="117"/>
    </row>
    <row r="5" spans="1:6" ht="12.75">
      <c r="A5" s="117" t="s">
        <v>652</v>
      </c>
      <c r="B5" s="117"/>
      <c r="C5" s="117"/>
      <c r="D5" s="117"/>
      <c r="E5" s="117"/>
      <c r="F5" s="117"/>
    </row>
    <row r="6" spans="1:6" ht="12.75">
      <c r="A6" s="117"/>
      <c r="B6" s="117"/>
      <c r="C6" s="117"/>
      <c r="D6" s="117"/>
      <c r="E6" s="117"/>
      <c r="F6" s="117"/>
    </row>
    <row r="7" spans="1:6" ht="12.75">
      <c r="A7" s="117" t="s">
        <v>642</v>
      </c>
      <c r="B7" s="117" t="str">
        <f>'[1]Krycí list'!$E$26</f>
        <v>Městská část Praha 6 </v>
      </c>
      <c r="C7" s="117"/>
      <c r="D7" s="117"/>
      <c r="E7" s="117"/>
      <c r="F7" s="117"/>
    </row>
    <row r="8" spans="1:6" ht="12.75">
      <c r="A8" s="117" t="s">
        <v>643</v>
      </c>
      <c r="B8" s="117"/>
      <c r="C8" s="117"/>
      <c r="D8" s="117"/>
      <c r="E8" s="117"/>
      <c r="F8" s="117"/>
    </row>
    <row r="9" spans="1:6" ht="12.75">
      <c r="A9" s="117" t="s">
        <v>644</v>
      </c>
      <c r="B9" s="189" t="str">
        <f>'[1]Krycí list'!$O$31</f>
        <v>16.09.2013</v>
      </c>
      <c r="C9" s="117"/>
      <c r="D9" s="117"/>
      <c r="E9" s="117"/>
      <c r="F9" s="117"/>
    </row>
    <row r="10" spans="1:6" ht="12.75">
      <c r="A10" s="149"/>
      <c r="B10" s="149"/>
      <c r="C10" s="149"/>
      <c r="D10" s="149"/>
      <c r="E10" s="149"/>
      <c r="F10" s="149"/>
    </row>
    <row r="11" spans="1:6" ht="33.75">
      <c r="A11" s="121" t="s">
        <v>653</v>
      </c>
      <c r="B11" s="122" t="s">
        <v>646</v>
      </c>
      <c r="C11" s="122" t="s">
        <v>657</v>
      </c>
      <c r="D11" s="122" t="s">
        <v>658</v>
      </c>
      <c r="E11" s="122" t="s">
        <v>659</v>
      </c>
      <c r="F11" s="122" t="s">
        <v>647</v>
      </c>
    </row>
    <row r="12" spans="1:6" ht="12.75">
      <c r="A12" s="125">
        <v>1</v>
      </c>
      <c r="B12" s="126">
        <v>5</v>
      </c>
      <c r="C12" s="126">
        <v>6</v>
      </c>
      <c r="D12" s="126">
        <v>7</v>
      </c>
      <c r="E12" s="126">
        <v>8</v>
      </c>
      <c r="F12" s="126">
        <v>9</v>
      </c>
    </row>
    <row r="13" ht="12.75">
      <c r="B13" s="138" t="s">
        <v>404</v>
      </c>
    </row>
    <row r="14" spans="1:256" ht="22.5">
      <c r="A14" s="164"/>
      <c r="B14" s="165" t="s">
        <v>405</v>
      </c>
      <c r="C14" s="163" t="s">
        <v>710</v>
      </c>
      <c r="D14" s="166">
        <v>1</v>
      </c>
      <c r="E14" s="167"/>
      <c r="F14" s="167">
        <f>D14*E14</f>
        <v>0</v>
      </c>
      <c r="G14" s="164"/>
      <c r="H14" s="165"/>
      <c r="I14" s="163"/>
      <c r="J14" s="166"/>
      <c r="K14" s="167"/>
      <c r="L14" s="167"/>
      <c r="M14" s="164"/>
      <c r="N14" s="165"/>
      <c r="O14" s="163"/>
      <c r="P14" s="166"/>
      <c r="Q14" s="167"/>
      <c r="R14" s="167"/>
      <c r="S14" s="164"/>
      <c r="T14" s="165"/>
      <c r="U14" s="163"/>
      <c r="V14" s="166"/>
      <c r="W14" s="167"/>
      <c r="X14" s="167"/>
      <c r="Y14" s="164"/>
      <c r="Z14" s="165"/>
      <c r="AA14" s="163"/>
      <c r="AB14" s="166"/>
      <c r="AC14" s="167"/>
      <c r="AD14" s="167"/>
      <c r="AE14" s="164"/>
      <c r="AF14" s="165"/>
      <c r="AG14" s="163"/>
      <c r="AH14" s="166"/>
      <c r="AI14" s="167"/>
      <c r="AJ14" s="167"/>
      <c r="AK14" s="164"/>
      <c r="AL14" s="165"/>
      <c r="AM14" s="163"/>
      <c r="AN14" s="166"/>
      <c r="AO14" s="167"/>
      <c r="AP14" s="167"/>
      <c r="AQ14" s="164"/>
      <c r="AR14" s="165"/>
      <c r="AS14" s="163"/>
      <c r="AT14" s="166"/>
      <c r="AU14" s="167"/>
      <c r="AV14" s="167"/>
      <c r="AW14" s="164"/>
      <c r="AX14" s="165"/>
      <c r="AY14" s="163"/>
      <c r="AZ14" s="166"/>
      <c r="BA14" s="167"/>
      <c r="BB14" s="167"/>
      <c r="BC14" s="164"/>
      <c r="BD14" s="165"/>
      <c r="BE14" s="163"/>
      <c r="BF14" s="166"/>
      <c r="BG14" s="167"/>
      <c r="BH14" s="167"/>
      <c r="BI14" s="164"/>
      <c r="BJ14" s="165"/>
      <c r="BK14" s="163"/>
      <c r="BL14" s="166"/>
      <c r="BM14" s="167"/>
      <c r="BN14" s="167"/>
      <c r="BO14" s="164"/>
      <c r="BP14" s="165"/>
      <c r="BQ14" s="163"/>
      <c r="BR14" s="166"/>
      <c r="BS14" s="167"/>
      <c r="BT14" s="167"/>
      <c r="BU14" s="164"/>
      <c r="BV14" s="165"/>
      <c r="BW14" s="163"/>
      <c r="BX14" s="166"/>
      <c r="BY14" s="167"/>
      <c r="BZ14" s="167"/>
      <c r="CA14" s="164"/>
      <c r="CB14" s="165"/>
      <c r="CC14" s="163"/>
      <c r="CD14" s="166"/>
      <c r="CE14" s="167"/>
      <c r="CF14" s="167"/>
      <c r="CG14" s="164"/>
      <c r="CH14" s="165"/>
      <c r="CI14" s="163"/>
      <c r="CJ14" s="166"/>
      <c r="CK14" s="167"/>
      <c r="CL14" s="167"/>
      <c r="CM14" s="164"/>
      <c r="CN14" s="165"/>
      <c r="CO14" s="163"/>
      <c r="CP14" s="166"/>
      <c r="CQ14" s="167"/>
      <c r="CR14" s="167"/>
      <c r="CS14" s="164"/>
      <c r="CT14" s="165"/>
      <c r="CU14" s="163"/>
      <c r="CV14" s="166"/>
      <c r="CW14" s="167"/>
      <c r="CX14" s="167"/>
      <c r="CY14" s="164"/>
      <c r="CZ14" s="165"/>
      <c r="DA14" s="163"/>
      <c r="DB14" s="166"/>
      <c r="DC14" s="167"/>
      <c r="DD14" s="167"/>
      <c r="DE14" s="164"/>
      <c r="DF14" s="165"/>
      <c r="DG14" s="163"/>
      <c r="DH14" s="166"/>
      <c r="DI14" s="167"/>
      <c r="DJ14" s="167"/>
      <c r="DK14" s="164"/>
      <c r="DL14" s="165"/>
      <c r="DM14" s="163"/>
      <c r="DN14" s="166"/>
      <c r="DO14" s="167"/>
      <c r="DP14" s="167"/>
      <c r="DQ14" s="164"/>
      <c r="DR14" s="165"/>
      <c r="DS14" s="163"/>
      <c r="DT14" s="166"/>
      <c r="DU14" s="167"/>
      <c r="DV14" s="167"/>
      <c r="DW14" s="164"/>
      <c r="DX14" s="165"/>
      <c r="DY14" s="163"/>
      <c r="DZ14" s="166"/>
      <c r="EA14" s="167"/>
      <c r="EB14" s="167"/>
      <c r="EC14" s="164"/>
      <c r="ED14" s="165"/>
      <c r="EE14" s="163"/>
      <c r="EF14" s="166"/>
      <c r="EG14" s="167"/>
      <c r="EH14" s="167"/>
      <c r="EI14" s="164"/>
      <c r="EJ14" s="165"/>
      <c r="EK14" s="163"/>
      <c r="EL14" s="166"/>
      <c r="EM14" s="167"/>
      <c r="EN14" s="167"/>
      <c r="EO14" s="164"/>
      <c r="EP14" s="165"/>
      <c r="EQ14" s="163"/>
      <c r="ER14" s="166"/>
      <c r="ES14" s="167"/>
      <c r="ET14" s="167"/>
      <c r="EU14" s="164"/>
      <c r="EV14" s="165"/>
      <c r="EW14" s="163"/>
      <c r="EX14" s="166"/>
      <c r="EY14" s="167"/>
      <c r="EZ14" s="167"/>
      <c r="FA14" s="164"/>
      <c r="FB14" s="165"/>
      <c r="FC14" s="163"/>
      <c r="FD14" s="166"/>
      <c r="FE14" s="167"/>
      <c r="FF14" s="167"/>
      <c r="FG14" s="164"/>
      <c r="FH14" s="165"/>
      <c r="FI14" s="163"/>
      <c r="FJ14" s="166"/>
      <c r="FK14" s="167"/>
      <c r="FL14" s="167"/>
      <c r="FM14" s="164"/>
      <c r="FN14" s="165"/>
      <c r="FO14" s="163"/>
      <c r="FP14" s="166"/>
      <c r="FQ14" s="167"/>
      <c r="FR14" s="167"/>
      <c r="FS14" s="164"/>
      <c r="FT14" s="165"/>
      <c r="FU14" s="163"/>
      <c r="FV14" s="166"/>
      <c r="FW14" s="167"/>
      <c r="FX14" s="167"/>
      <c r="FY14" s="164"/>
      <c r="FZ14" s="165"/>
      <c r="GA14" s="163"/>
      <c r="GB14" s="166"/>
      <c r="GC14" s="167"/>
      <c r="GD14" s="167"/>
      <c r="GE14" s="164"/>
      <c r="GF14" s="165"/>
      <c r="GG14" s="163"/>
      <c r="GH14" s="166"/>
      <c r="GI14" s="167"/>
      <c r="GJ14" s="167"/>
      <c r="GK14" s="164"/>
      <c r="GL14" s="165"/>
      <c r="GM14" s="163"/>
      <c r="GN14" s="166"/>
      <c r="GO14" s="167"/>
      <c r="GP14" s="167"/>
      <c r="GQ14" s="164"/>
      <c r="GR14" s="165"/>
      <c r="GS14" s="163"/>
      <c r="GT14" s="166"/>
      <c r="GU14" s="167"/>
      <c r="GV14" s="167"/>
      <c r="GW14" s="164"/>
      <c r="GX14" s="165"/>
      <c r="GY14" s="163"/>
      <c r="GZ14" s="166"/>
      <c r="HA14" s="167"/>
      <c r="HB14" s="167"/>
      <c r="HC14" s="164"/>
      <c r="HD14" s="165"/>
      <c r="HE14" s="163"/>
      <c r="HF14" s="166"/>
      <c r="HG14" s="167"/>
      <c r="HH14" s="167"/>
      <c r="HI14" s="164"/>
      <c r="HJ14" s="165"/>
      <c r="HK14" s="163"/>
      <c r="HL14" s="166"/>
      <c r="HM14" s="167"/>
      <c r="HN14" s="167"/>
      <c r="HO14" s="164"/>
      <c r="HP14" s="165"/>
      <c r="HQ14" s="163"/>
      <c r="HR14" s="166"/>
      <c r="HS14" s="167"/>
      <c r="HT14" s="167"/>
      <c r="HU14" s="164"/>
      <c r="HV14" s="165"/>
      <c r="HW14" s="163"/>
      <c r="HX14" s="166"/>
      <c r="HY14" s="167"/>
      <c r="HZ14" s="167"/>
      <c r="IA14" s="164"/>
      <c r="IB14" s="165"/>
      <c r="IC14" s="163"/>
      <c r="ID14" s="166"/>
      <c r="IE14" s="167"/>
      <c r="IF14" s="167"/>
      <c r="IG14" s="164"/>
      <c r="IH14" s="165"/>
      <c r="II14" s="163"/>
      <c r="IJ14" s="166"/>
      <c r="IK14" s="167"/>
      <c r="IL14" s="167"/>
      <c r="IM14" s="164"/>
      <c r="IN14" s="165"/>
      <c r="IO14" s="163"/>
      <c r="IP14" s="166"/>
      <c r="IQ14" s="167"/>
      <c r="IR14" s="167"/>
      <c r="IS14" s="164"/>
      <c r="IT14" s="165"/>
      <c r="IU14" s="163"/>
      <c r="IV14" s="166"/>
    </row>
    <row r="15" spans="1:256" ht="12.75">
      <c r="A15" s="164"/>
      <c r="B15" s="165" t="s">
        <v>406</v>
      </c>
      <c r="C15" s="163" t="s">
        <v>710</v>
      </c>
      <c r="D15" s="166">
        <v>1</v>
      </c>
      <c r="E15" s="167"/>
      <c r="F15" s="167">
        <f>D15*E15</f>
        <v>0</v>
      </c>
      <c r="G15" s="164"/>
      <c r="H15" s="165"/>
      <c r="I15" s="163"/>
      <c r="J15" s="166"/>
      <c r="K15" s="167"/>
      <c r="L15" s="167"/>
      <c r="M15" s="164"/>
      <c r="N15" s="165"/>
      <c r="O15" s="163"/>
      <c r="P15" s="166"/>
      <c r="Q15" s="167"/>
      <c r="R15" s="167"/>
      <c r="S15" s="164"/>
      <c r="T15" s="165"/>
      <c r="U15" s="163"/>
      <c r="V15" s="166"/>
      <c r="W15" s="167"/>
      <c r="X15" s="167"/>
      <c r="Y15" s="164"/>
      <c r="Z15" s="165"/>
      <c r="AA15" s="163"/>
      <c r="AB15" s="166"/>
      <c r="AC15" s="167"/>
      <c r="AD15" s="167"/>
      <c r="AE15" s="164"/>
      <c r="AF15" s="165"/>
      <c r="AG15" s="163"/>
      <c r="AH15" s="166"/>
      <c r="AI15" s="167"/>
      <c r="AJ15" s="167"/>
      <c r="AK15" s="164"/>
      <c r="AL15" s="165"/>
      <c r="AM15" s="163"/>
      <c r="AN15" s="166"/>
      <c r="AO15" s="167"/>
      <c r="AP15" s="167"/>
      <c r="AQ15" s="164"/>
      <c r="AR15" s="165"/>
      <c r="AS15" s="163"/>
      <c r="AT15" s="166"/>
      <c r="AU15" s="167"/>
      <c r="AV15" s="167"/>
      <c r="AW15" s="164"/>
      <c r="AX15" s="165"/>
      <c r="AY15" s="163"/>
      <c r="AZ15" s="166"/>
      <c r="BA15" s="167"/>
      <c r="BB15" s="167"/>
      <c r="BC15" s="164"/>
      <c r="BD15" s="165"/>
      <c r="BE15" s="163"/>
      <c r="BF15" s="166"/>
      <c r="BG15" s="167"/>
      <c r="BH15" s="167"/>
      <c r="BI15" s="164"/>
      <c r="BJ15" s="165"/>
      <c r="BK15" s="163"/>
      <c r="BL15" s="166"/>
      <c r="BM15" s="167"/>
      <c r="BN15" s="167"/>
      <c r="BO15" s="164"/>
      <c r="BP15" s="165"/>
      <c r="BQ15" s="163"/>
      <c r="BR15" s="166"/>
      <c r="BS15" s="167"/>
      <c r="BT15" s="167"/>
      <c r="BU15" s="164"/>
      <c r="BV15" s="165"/>
      <c r="BW15" s="163"/>
      <c r="BX15" s="166"/>
      <c r="BY15" s="167"/>
      <c r="BZ15" s="167"/>
      <c r="CA15" s="164"/>
      <c r="CB15" s="165"/>
      <c r="CC15" s="163"/>
      <c r="CD15" s="166"/>
      <c r="CE15" s="167"/>
      <c r="CF15" s="167"/>
      <c r="CG15" s="164"/>
      <c r="CH15" s="165"/>
      <c r="CI15" s="163"/>
      <c r="CJ15" s="166"/>
      <c r="CK15" s="167"/>
      <c r="CL15" s="167"/>
      <c r="CM15" s="164"/>
      <c r="CN15" s="165"/>
      <c r="CO15" s="163"/>
      <c r="CP15" s="166"/>
      <c r="CQ15" s="167"/>
      <c r="CR15" s="167"/>
      <c r="CS15" s="164"/>
      <c r="CT15" s="165"/>
      <c r="CU15" s="163"/>
      <c r="CV15" s="166"/>
      <c r="CW15" s="167"/>
      <c r="CX15" s="167"/>
      <c r="CY15" s="164"/>
      <c r="CZ15" s="165"/>
      <c r="DA15" s="163"/>
      <c r="DB15" s="166"/>
      <c r="DC15" s="167"/>
      <c r="DD15" s="167"/>
      <c r="DE15" s="164"/>
      <c r="DF15" s="165"/>
      <c r="DG15" s="163"/>
      <c r="DH15" s="166"/>
      <c r="DI15" s="167"/>
      <c r="DJ15" s="167"/>
      <c r="DK15" s="164"/>
      <c r="DL15" s="165"/>
      <c r="DM15" s="163"/>
      <c r="DN15" s="166"/>
      <c r="DO15" s="167"/>
      <c r="DP15" s="167"/>
      <c r="DQ15" s="164"/>
      <c r="DR15" s="165"/>
      <c r="DS15" s="163"/>
      <c r="DT15" s="166"/>
      <c r="DU15" s="167"/>
      <c r="DV15" s="167"/>
      <c r="DW15" s="164"/>
      <c r="DX15" s="165"/>
      <c r="DY15" s="163"/>
      <c r="DZ15" s="166"/>
      <c r="EA15" s="167"/>
      <c r="EB15" s="167"/>
      <c r="EC15" s="164"/>
      <c r="ED15" s="165"/>
      <c r="EE15" s="163"/>
      <c r="EF15" s="166"/>
      <c r="EG15" s="167"/>
      <c r="EH15" s="167"/>
      <c r="EI15" s="164"/>
      <c r="EJ15" s="165"/>
      <c r="EK15" s="163"/>
      <c r="EL15" s="166"/>
      <c r="EM15" s="167"/>
      <c r="EN15" s="167"/>
      <c r="EO15" s="164"/>
      <c r="EP15" s="165"/>
      <c r="EQ15" s="163"/>
      <c r="ER15" s="166"/>
      <c r="ES15" s="167"/>
      <c r="ET15" s="167"/>
      <c r="EU15" s="164"/>
      <c r="EV15" s="165"/>
      <c r="EW15" s="163"/>
      <c r="EX15" s="166"/>
      <c r="EY15" s="167"/>
      <c r="EZ15" s="167"/>
      <c r="FA15" s="164"/>
      <c r="FB15" s="165"/>
      <c r="FC15" s="163"/>
      <c r="FD15" s="166"/>
      <c r="FE15" s="167"/>
      <c r="FF15" s="167"/>
      <c r="FG15" s="164"/>
      <c r="FH15" s="165"/>
      <c r="FI15" s="163"/>
      <c r="FJ15" s="166"/>
      <c r="FK15" s="167"/>
      <c r="FL15" s="167"/>
      <c r="FM15" s="164"/>
      <c r="FN15" s="165"/>
      <c r="FO15" s="163"/>
      <c r="FP15" s="166"/>
      <c r="FQ15" s="167"/>
      <c r="FR15" s="167"/>
      <c r="FS15" s="164"/>
      <c r="FT15" s="165"/>
      <c r="FU15" s="163"/>
      <c r="FV15" s="166"/>
      <c r="FW15" s="167"/>
      <c r="FX15" s="167"/>
      <c r="FY15" s="164"/>
      <c r="FZ15" s="165"/>
      <c r="GA15" s="163"/>
      <c r="GB15" s="166"/>
      <c r="GC15" s="167"/>
      <c r="GD15" s="167"/>
      <c r="GE15" s="164"/>
      <c r="GF15" s="165"/>
      <c r="GG15" s="163"/>
      <c r="GH15" s="166"/>
      <c r="GI15" s="167"/>
      <c r="GJ15" s="167"/>
      <c r="GK15" s="164"/>
      <c r="GL15" s="165"/>
      <c r="GM15" s="163"/>
      <c r="GN15" s="166"/>
      <c r="GO15" s="167"/>
      <c r="GP15" s="167"/>
      <c r="GQ15" s="164"/>
      <c r="GR15" s="165"/>
      <c r="GS15" s="163"/>
      <c r="GT15" s="166"/>
      <c r="GU15" s="167"/>
      <c r="GV15" s="167"/>
      <c r="GW15" s="164"/>
      <c r="GX15" s="165"/>
      <c r="GY15" s="163"/>
      <c r="GZ15" s="166"/>
      <c r="HA15" s="167"/>
      <c r="HB15" s="167"/>
      <c r="HC15" s="164"/>
      <c r="HD15" s="165"/>
      <c r="HE15" s="163"/>
      <c r="HF15" s="166"/>
      <c r="HG15" s="167"/>
      <c r="HH15" s="167"/>
      <c r="HI15" s="164"/>
      <c r="HJ15" s="165"/>
      <c r="HK15" s="163"/>
      <c r="HL15" s="166"/>
      <c r="HM15" s="167"/>
      <c r="HN15" s="167"/>
      <c r="HO15" s="164"/>
      <c r="HP15" s="165"/>
      <c r="HQ15" s="163"/>
      <c r="HR15" s="166"/>
      <c r="HS15" s="167"/>
      <c r="HT15" s="167"/>
      <c r="HU15" s="164"/>
      <c r="HV15" s="165"/>
      <c r="HW15" s="163"/>
      <c r="HX15" s="166"/>
      <c r="HY15" s="167"/>
      <c r="HZ15" s="167"/>
      <c r="IA15" s="164"/>
      <c r="IB15" s="165"/>
      <c r="IC15" s="163"/>
      <c r="ID15" s="166"/>
      <c r="IE15" s="167"/>
      <c r="IF15" s="167"/>
      <c r="IG15" s="164"/>
      <c r="IH15" s="165"/>
      <c r="II15" s="163"/>
      <c r="IJ15" s="166"/>
      <c r="IK15" s="167"/>
      <c r="IL15" s="167"/>
      <c r="IM15" s="164"/>
      <c r="IN15" s="165"/>
      <c r="IO15" s="163"/>
      <c r="IP15" s="166"/>
      <c r="IQ15" s="167"/>
      <c r="IR15" s="167"/>
      <c r="IS15" s="164"/>
      <c r="IT15" s="165"/>
      <c r="IU15" s="163"/>
      <c r="IV15" s="166"/>
    </row>
    <row r="16" spans="1:256" ht="12.75">
      <c r="A16" s="164"/>
      <c r="B16" s="165" t="s">
        <v>407</v>
      </c>
      <c r="C16" s="163" t="s">
        <v>710</v>
      </c>
      <c r="D16" s="166">
        <v>1</v>
      </c>
      <c r="E16" s="167"/>
      <c r="F16" s="167">
        <f>D16*E16</f>
        <v>0</v>
      </c>
      <c r="G16" s="164"/>
      <c r="H16" s="165"/>
      <c r="I16" s="163"/>
      <c r="J16" s="166"/>
      <c r="K16" s="167"/>
      <c r="L16" s="167"/>
      <c r="M16" s="164"/>
      <c r="N16" s="165"/>
      <c r="O16" s="163"/>
      <c r="P16" s="166"/>
      <c r="Q16" s="167"/>
      <c r="R16" s="167"/>
      <c r="S16" s="164"/>
      <c r="T16" s="165"/>
      <c r="U16" s="163"/>
      <c r="V16" s="166"/>
      <c r="W16" s="167"/>
      <c r="X16" s="167"/>
      <c r="Y16" s="164"/>
      <c r="Z16" s="165"/>
      <c r="AA16" s="163"/>
      <c r="AB16" s="166"/>
      <c r="AC16" s="167"/>
      <c r="AD16" s="167"/>
      <c r="AE16" s="164"/>
      <c r="AF16" s="165"/>
      <c r="AG16" s="163"/>
      <c r="AH16" s="166"/>
      <c r="AI16" s="167"/>
      <c r="AJ16" s="167"/>
      <c r="AK16" s="164"/>
      <c r="AL16" s="165"/>
      <c r="AM16" s="163"/>
      <c r="AN16" s="166"/>
      <c r="AO16" s="167"/>
      <c r="AP16" s="167"/>
      <c r="AQ16" s="164"/>
      <c r="AR16" s="165"/>
      <c r="AS16" s="163"/>
      <c r="AT16" s="166"/>
      <c r="AU16" s="167"/>
      <c r="AV16" s="167"/>
      <c r="AW16" s="164"/>
      <c r="AX16" s="165"/>
      <c r="AY16" s="163"/>
      <c r="AZ16" s="166"/>
      <c r="BA16" s="167"/>
      <c r="BB16" s="167"/>
      <c r="BC16" s="164"/>
      <c r="BD16" s="165"/>
      <c r="BE16" s="163"/>
      <c r="BF16" s="166"/>
      <c r="BG16" s="167"/>
      <c r="BH16" s="167"/>
      <c r="BI16" s="164"/>
      <c r="BJ16" s="165"/>
      <c r="BK16" s="163"/>
      <c r="BL16" s="166"/>
      <c r="BM16" s="167"/>
      <c r="BN16" s="167"/>
      <c r="BO16" s="164"/>
      <c r="BP16" s="165"/>
      <c r="BQ16" s="163"/>
      <c r="BR16" s="166"/>
      <c r="BS16" s="167"/>
      <c r="BT16" s="167"/>
      <c r="BU16" s="164"/>
      <c r="BV16" s="165"/>
      <c r="BW16" s="163"/>
      <c r="BX16" s="166"/>
      <c r="BY16" s="167"/>
      <c r="BZ16" s="167"/>
      <c r="CA16" s="164"/>
      <c r="CB16" s="165"/>
      <c r="CC16" s="163"/>
      <c r="CD16" s="166"/>
      <c r="CE16" s="167"/>
      <c r="CF16" s="167"/>
      <c r="CG16" s="164"/>
      <c r="CH16" s="165"/>
      <c r="CI16" s="163"/>
      <c r="CJ16" s="166"/>
      <c r="CK16" s="167"/>
      <c r="CL16" s="167"/>
      <c r="CM16" s="164"/>
      <c r="CN16" s="165"/>
      <c r="CO16" s="163"/>
      <c r="CP16" s="166"/>
      <c r="CQ16" s="167"/>
      <c r="CR16" s="167"/>
      <c r="CS16" s="164"/>
      <c r="CT16" s="165"/>
      <c r="CU16" s="163"/>
      <c r="CV16" s="166"/>
      <c r="CW16" s="167"/>
      <c r="CX16" s="167"/>
      <c r="CY16" s="164"/>
      <c r="CZ16" s="165"/>
      <c r="DA16" s="163"/>
      <c r="DB16" s="166"/>
      <c r="DC16" s="167"/>
      <c r="DD16" s="167"/>
      <c r="DE16" s="164"/>
      <c r="DF16" s="165"/>
      <c r="DG16" s="163"/>
      <c r="DH16" s="166"/>
      <c r="DI16" s="167"/>
      <c r="DJ16" s="167"/>
      <c r="DK16" s="164"/>
      <c r="DL16" s="165"/>
      <c r="DM16" s="163"/>
      <c r="DN16" s="166"/>
      <c r="DO16" s="167"/>
      <c r="DP16" s="167"/>
      <c r="DQ16" s="164"/>
      <c r="DR16" s="165"/>
      <c r="DS16" s="163"/>
      <c r="DT16" s="166"/>
      <c r="DU16" s="167"/>
      <c r="DV16" s="167"/>
      <c r="DW16" s="164"/>
      <c r="DX16" s="165"/>
      <c r="DY16" s="163"/>
      <c r="DZ16" s="166"/>
      <c r="EA16" s="167"/>
      <c r="EB16" s="167"/>
      <c r="EC16" s="164"/>
      <c r="ED16" s="165"/>
      <c r="EE16" s="163"/>
      <c r="EF16" s="166"/>
      <c r="EG16" s="167"/>
      <c r="EH16" s="167"/>
      <c r="EI16" s="164"/>
      <c r="EJ16" s="165"/>
      <c r="EK16" s="163"/>
      <c r="EL16" s="166"/>
      <c r="EM16" s="167"/>
      <c r="EN16" s="167"/>
      <c r="EO16" s="164"/>
      <c r="EP16" s="165"/>
      <c r="EQ16" s="163"/>
      <c r="ER16" s="166"/>
      <c r="ES16" s="167"/>
      <c r="ET16" s="167"/>
      <c r="EU16" s="164"/>
      <c r="EV16" s="165"/>
      <c r="EW16" s="163"/>
      <c r="EX16" s="166"/>
      <c r="EY16" s="167"/>
      <c r="EZ16" s="167"/>
      <c r="FA16" s="164"/>
      <c r="FB16" s="165"/>
      <c r="FC16" s="163"/>
      <c r="FD16" s="166"/>
      <c r="FE16" s="167"/>
      <c r="FF16" s="167"/>
      <c r="FG16" s="164"/>
      <c r="FH16" s="165"/>
      <c r="FI16" s="163"/>
      <c r="FJ16" s="166"/>
      <c r="FK16" s="167"/>
      <c r="FL16" s="167"/>
      <c r="FM16" s="164"/>
      <c r="FN16" s="165"/>
      <c r="FO16" s="163"/>
      <c r="FP16" s="166"/>
      <c r="FQ16" s="167"/>
      <c r="FR16" s="167"/>
      <c r="FS16" s="164"/>
      <c r="FT16" s="165"/>
      <c r="FU16" s="163"/>
      <c r="FV16" s="166"/>
      <c r="FW16" s="167"/>
      <c r="FX16" s="167"/>
      <c r="FY16" s="164"/>
      <c r="FZ16" s="165"/>
      <c r="GA16" s="163"/>
      <c r="GB16" s="166"/>
      <c r="GC16" s="167"/>
      <c r="GD16" s="167"/>
      <c r="GE16" s="164"/>
      <c r="GF16" s="165"/>
      <c r="GG16" s="163"/>
      <c r="GH16" s="166"/>
      <c r="GI16" s="167"/>
      <c r="GJ16" s="167"/>
      <c r="GK16" s="164"/>
      <c r="GL16" s="165"/>
      <c r="GM16" s="163"/>
      <c r="GN16" s="166"/>
      <c r="GO16" s="167"/>
      <c r="GP16" s="167"/>
      <c r="GQ16" s="164"/>
      <c r="GR16" s="165"/>
      <c r="GS16" s="163"/>
      <c r="GT16" s="166"/>
      <c r="GU16" s="167"/>
      <c r="GV16" s="167"/>
      <c r="GW16" s="164"/>
      <c r="GX16" s="165"/>
      <c r="GY16" s="163"/>
      <c r="GZ16" s="166"/>
      <c r="HA16" s="167"/>
      <c r="HB16" s="167"/>
      <c r="HC16" s="164"/>
      <c r="HD16" s="165"/>
      <c r="HE16" s="163"/>
      <c r="HF16" s="166"/>
      <c r="HG16" s="167"/>
      <c r="HH16" s="167"/>
      <c r="HI16" s="164"/>
      <c r="HJ16" s="165"/>
      <c r="HK16" s="163"/>
      <c r="HL16" s="166"/>
      <c r="HM16" s="167"/>
      <c r="HN16" s="167"/>
      <c r="HO16" s="164"/>
      <c r="HP16" s="165"/>
      <c r="HQ16" s="163"/>
      <c r="HR16" s="166"/>
      <c r="HS16" s="167"/>
      <c r="HT16" s="167"/>
      <c r="HU16" s="164"/>
      <c r="HV16" s="165"/>
      <c r="HW16" s="163"/>
      <c r="HX16" s="166"/>
      <c r="HY16" s="167"/>
      <c r="HZ16" s="167"/>
      <c r="IA16" s="164"/>
      <c r="IB16" s="165"/>
      <c r="IC16" s="163"/>
      <c r="ID16" s="166"/>
      <c r="IE16" s="167"/>
      <c r="IF16" s="167"/>
      <c r="IG16" s="164"/>
      <c r="IH16" s="165"/>
      <c r="II16" s="163"/>
      <c r="IJ16" s="166"/>
      <c r="IK16" s="167"/>
      <c r="IL16" s="167"/>
      <c r="IM16" s="164"/>
      <c r="IN16" s="165"/>
      <c r="IO16" s="163"/>
      <c r="IP16" s="166"/>
      <c r="IQ16" s="167"/>
      <c r="IR16" s="167"/>
      <c r="IS16" s="164"/>
      <c r="IT16" s="165"/>
      <c r="IU16" s="163"/>
      <c r="IV16" s="166"/>
    </row>
    <row r="17" spans="1:256" ht="12.75">
      <c r="A17" s="164"/>
      <c r="B17" s="165" t="s">
        <v>408</v>
      </c>
      <c r="C17" s="163"/>
      <c r="D17" s="166"/>
      <c r="E17" s="167"/>
      <c r="F17" s="167"/>
      <c r="G17" s="164"/>
      <c r="H17" s="165"/>
      <c r="I17" s="163"/>
      <c r="J17" s="166"/>
      <c r="K17" s="167"/>
      <c r="L17" s="167"/>
      <c r="M17" s="164"/>
      <c r="N17" s="165"/>
      <c r="O17" s="163"/>
      <c r="P17" s="166"/>
      <c r="Q17" s="167"/>
      <c r="R17" s="167"/>
      <c r="S17" s="164"/>
      <c r="T17" s="165"/>
      <c r="U17" s="163"/>
      <c r="V17" s="166"/>
      <c r="W17" s="167"/>
      <c r="X17" s="167"/>
      <c r="Y17" s="164"/>
      <c r="Z17" s="165"/>
      <c r="AA17" s="163"/>
      <c r="AB17" s="166"/>
      <c r="AC17" s="167"/>
      <c r="AD17" s="167"/>
      <c r="AE17" s="164"/>
      <c r="AF17" s="165"/>
      <c r="AG17" s="163"/>
      <c r="AH17" s="166"/>
      <c r="AI17" s="167"/>
      <c r="AJ17" s="167"/>
      <c r="AK17" s="164"/>
      <c r="AL17" s="165"/>
      <c r="AM17" s="163"/>
      <c r="AN17" s="166"/>
      <c r="AO17" s="167"/>
      <c r="AP17" s="167"/>
      <c r="AQ17" s="164"/>
      <c r="AR17" s="165"/>
      <c r="AS17" s="163"/>
      <c r="AT17" s="166"/>
      <c r="AU17" s="167"/>
      <c r="AV17" s="167"/>
      <c r="AW17" s="164"/>
      <c r="AX17" s="165"/>
      <c r="AY17" s="163"/>
      <c r="AZ17" s="166"/>
      <c r="BA17" s="167"/>
      <c r="BB17" s="167"/>
      <c r="BC17" s="164"/>
      <c r="BD17" s="165"/>
      <c r="BE17" s="163"/>
      <c r="BF17" s="166"/>
      <c r="BG17" s="167"/>
      <c r="BH17" s="167"/>
      <c r="BI17" s="164"/>
      <c r="BJ17" s="165"/>
      <c r="BK17" s="163"/>
      <c r="BL17" s="166"/>
      <c r="BM17" s="167"/>
      <c r="BN17" s="167"/>
      <c r="BO17" s="164"/>
      <c r="BP17" s="165"/>
      <c r="BQ17" s="163"/>
      <c r="BR17" s="166"/>
      <c r="BS17" s="167"/>
      <c r="BT17" s="167"/>
      <c r="BU17" s="164"/>
      <c r="BV17" s="165"/>
      <c r="BW17" s="163"/>
      <c r="BX17" s="166"/>
      <c r="BY17" s="167"/>
      <c r="BZ17" s="167"/>
      <c r="CA17" s="164"/>
      <c r="CB17" s="165"/>
      <c r="CC17" s="163"/>
      <c r="CD17" s="166"/>
      <c r="CE17" s="167"/>
      <c r="CF17" s="167"/>
      <c r="CG17" s="164"/>
      <c r="CH17" s="165"/>
      <c r="CI17" s="163"/>
      <c r="CJ17" s="166"/>
      <c r="CK17" s="167"/>
      <c r="CL17" s="167"/>
      <c r="CM17" s="164"/>
      <c r="CN17" s="165"/>
      <c r="CO17" s="163"/>
      <c r="CP17" s="166"/>
      <c r="CQ17" s="167"/>
      <c r="CR17" s="167"/>
      <c r="CS17" s="164"/>
      <c r="CT17" s="165"/>
      <c r="CU17" s="163"/>
      <c r="CV17" s="166"/>
      <c r="CW17" s="167"/>
      <c r="CX17" s="167"/>
      <c r="CY17" s="164"/>
      <c r="CZ17" s="165"/>
      <c r="DA17" s="163"/>
      <c r="DB17" s="166"/>
      <c r="DC17" s="167"/>
      <c r="DD17" s="167"/>
      <c r="DE17" s="164"/>
      <c r="DF17" s="165"/>
      <c r="DG17" s="163"/>
      <c r="DH17" s="166"/>
      <c r="DI17" s="167"/>
      <c r="DJ17" s="167"/>
      <c r="DK17" s="164"/>
      <c r="DL17" s="165"/>
      <c r="DM17" s="163"/>
      <c r="DN17" s="166"/>
      <c r="DO17" s="167"/>
      <c r="DP17" s="167"/>
      <c r="DQ17" s="164"/>
      <c r="DR17" s="165"/>
      <c r="DS17" s="163"/>
      <c r="DT17" s="166"/>
      <c r="DU17" s="167"/>
      <c r="DV17" s="167"/>
      <c r="DW17" s="164"/>
      <c r="DX17" s="165"/>
      <c r="DY17" s="163"/>
      <c r="DZ17" s="166"/>
      <c r="EA17" s="167"/>
      <c r="EB17" s="167"/>
      <c r="EC17" s="164"/>
      <c r="ED17" s="165"/>
      <c r="EE17" s="163"/>
      <c r="EF17" s="166"/>
      <c r="EG17" s="167"/>
      <c r="EH17" s="167"/>
      <c r="EI17" s="164"/>
      <c r="EJ17" s="165"/>
      <c r="EK17" s="163"/>
      <c r="EL17" s="166"/>
      <c r="EM17" s="167"/>
      <c r="EN17" s="167"/>
      <c r="EO17" s="164"/>
      <c r="EP17" s="165"/>
      <c r="EQ17" s="163"/>
      <c r="ER17" s="166"/>
      <c r="ES17" s="167"/>
      <c r="ET17" s="167"/>
      <c r="EU17" s="164"/>
      <c r="EV17" s="165"/>
      <c r="EW17" s="163"/>
      <c r="EX17" s="166"/>
      <c r="EY17" s="167"/>
      <c r="EZ17" s="167"/>
      <c r="FA17" s="164"/>
      <c r="FB17" s="165"/>
      <c r="FC17" s="163"/>
      <c r="FD17" s="166"/>
      <c r="FE17" s="167"/>
      <c r="FF17" s="167"/>
      <c r="FG17" s="164"/>
      <c r="FH17" s="165"/>
      <c r="FI17" s="163"/>
      <c r="FJ17" s="166"/>
      <c r="FK17" s="167"/>
      <c r="FL17" s="167"/>
      <c r="FM17" s="164"/>
      <c r="FN17" s="165"/>
      <c r="FO17" s="163"/>
      <c r="FP17" s="166"/>
      <c r="FQ17" s="167"/>
      <c r="FR17" s="167"/>
      <c r="FS17" s="164"/>
      <c r="FT17" s="165"/>
      <c r="FU17" s="163"/>
      <c r="FV17" s="166"/>
      <c r="FW17" s="167"/>
      <c r="FX17" s="167"/>
      <c r="FY17" s="164"/>
      <c r="FZ17" s="165"/>
      <c r="GA17" s="163"/>
      <c r="GB17" s="166"/>
      <c r="GC17" s="167"/>
      <c r="GD17" s="167"/>
      <c r="GE17" s="164"/>
      <c r="GF17" s="165"/>
      <c r="GG17" s="163"/>
      <c r="GH17" s="166"/>
      <c r="GI17" s="167"/>
      <c r="GJ17" s="167"/>
      <c r="GK17" s="164"/>
      <c r="GL17" s="165"/>
      <c r="GM17" s="163"/>
      <c r="GN17" s="166"/>
      <c r="GO17" s="167"/>
      <c r="GP17" s="167"/>
      <c r="GQ17" s="164"/>
      <c r="GR17" s="165"/>
      <c r="GS17" s="163"/>
      <c r="GT17" s="166"/>
      <c r="GU17" s="167"/>
      <c r="GV17" s="167"/>
      <c r="GW17" s="164"/>
      <c r="GX17" s="165"/>
      <c r="GY17" s="163"/>
      <c r="GZ17" s="166"/>
      <c r="HA17" s="167"/>
      <c r="HB17" s="167"/>
      <c r="HC17" s="164"/>
      <c r="HD17" s="165"/>
      <c r="HE17" s="163"/>
      <c r="HF17" s="166"/>
      <c r="HG17" s="167"/>
      <c r="HH17" s="167"/>
      <c r="HI17" s="164"/>
      <c r="HJ17" s="165"/>
      <c r="HK17" s="163"/>
      <c r="HL17" s="166"/>
      <c r="HM17" s="167"/>
      <c r="HN17" s="167"/>
      <c r="HO17" s="164"/>
      <c r="HP17" s="165"/>
      <c r="HQ17" s="163"/>
      <c r="HR17" s="166"/>
      <c r="HS17" s="167"/>
      <c r="HT17" s="167"/>
      <c r="HU17" s="164"/>
      <c r="HV17" s="165"/>
      <c r="HW17" s="163"/>
      <c r="HX17" s="166"/>
      <c r="HY17" s="167"/>
      <c r="HZ17" s="167"/>
      <c r="IA17" s="164"/>
      <c r="IB17" s="165"/>
      <c r="IC17" s="163"/>
      <c r="ID17" s="166"/>
      <c r="IE17" s="167"/>
      <c r="IF17" s="167"/>
      <c r="IG17" s="164"/>
      <c r="IH17" s="165"/>
      <c r="II17" s="163"/>
      <c r="IJ17" s="166"/>
      <c r="IK17" s="167"/>
      <c r="IL17" s="167"/>
      <c r="IM17" s="164"/>
      <c r="IN17" s="165"/>
      <c r="IO17" s="163"/>
      <c r="IP17" s="166"/>
      <c r="IQ17" s="167"/>
      <c r="IR17" s="167"/>
      <c r="IS17" s="164"/>
      <c r="IT17" s="165"/>
      <c r="IU17" s="163"/>
      <c r="IV17" s="166"/>
    </row>
    <row r="18" spans="1:256" ht="12.75">
      <c r="A18" s="164"/>
      <c r="B18" s="165" t="s">
        <v>409</v>
      </c>
      <c r="C18" s="163" t="s">
        <v>410</v>
      </c>
      <c r="D18" s="166">
        <v>88</v>
      </c>
      <c r="E18" s="167"/>
      <c r="F18" s="167">
        <f>D18*E18</f>
        <v>0</v>
      </c>
      <c r="G18" s="164"/>
      <c r="H18" s="165"/>
      <c r="I18" s="163"/>
      <c r="J18" s="166"/>
      <c r="K18" s="167"/>
      <c r="L18" s="167"/>
      <c r="M18" s="164"/>
      <c r="N18" s="165"/>
      <c r="O18" s="163"/>
      <c r="P18" s="166"/>
      <c r="Q18" s="167"/>
      <c r="R18" s="167"/>
      <c r="S18" s="164"/>
      <c r="T18" s="165"/>
      <c r="U18" s="163"/>
      <c r="V18" s="166"/>
      <c r="W18" s="167"/>
      <c r="X18" s="167"/>
      <c r="Y18" s="164"/>
      <c r="Z18" s="165"/>
      <c r="AA18" s="163"/>
      <c r="AB18" s="166"/>
      <c r="AC18" s="167"/>
      <c r="AD18" s="167"/>
      <c r="AE18" s="164"/>
      <c r="AF18" s="165"/>
      <c r="AG18" s="163"/>
      <c r="AH18" s="166"/>
      <c r="AI18" s="167"/>
      <c r="AJ18" s="167"/>
      <c r="AK18" s="164"/>
      <c r="AL18" s="165"/>
      <c r="AM18" s="163"/>
      <c r="AN18" s="166"/>
      <c r="AO18" s="167"/>
      <c r="AP18" s="167"/>
      <c r="AQ18" s="164"/>
      <c r="AR18" s="165"/>
      <c r="AS18" s="163"/>
      <c r="AT18" s="166"/>
      <c r="AU18" s="167"/>
      <c r="AV18" s="167"/>
      <c r="AW18" s="164"/>
      <c r="AX18" s="165"/>
      <c r="AY18" s="163"/>
      <c r="AZ18" s="166"/>
      <c r="BA18" s="167"/>
      <c r="BB18" s="167"/>
      <c r="BC18" s="164"/>
      <c r="BD18" s="165"/>
      <c r="BE18" s="163"/>
      <c r="BF18" s="166"/>
      <c r="BG18" s="167"/>
      <c r="BH18" s="167"/>
      <c r="BI18" s="164"/>
      <c r="BJ18" s="165"/>
      <c r="BK18" s="163"/>
      <c r="BL18" s="166"/>
      <c r="BM18" s="167"/>
      <c r="BN18" s="167"/>
      <c r="BO18" s="164"/>
      <c r="BP18" s="165"/>
      <c r="BQ18" s="163"/>
      <c r="BR18" s="166"/>
      <c r="BS18" s="167"/>
      <c r="BT18" s="167"/>
      <c r="BU18" s="164"/>
      <c r="BV18" s="165"/>
      <c r="BW18" s="163"/>
      <c r="BX18" s="166"/>
      <c r="BY18" s="167"/>
      <c r="BZ18" s="167"/>
      <c r="CA18" s="164"/>
      <c r="CB18" s="165"/>
      <c r="CC18" s="163"/>
      <c r="CD18" s="166"/>
      <c r="CE18" s="167"/>
      <c r="CF18" s="167"/>
      <c r="CG18" s="164"/>
      <c r="CH18" s="165"/>
      <c r="CI18" s="163"/>
      <c r="CJ18" s="166"/>
      <c r="CK18" s="167"/>
      <c r="CL18" s="167"/>
      <c r="CM18" s="164"/>
      <c r="CN18" s="165"/>
      <c r="CO18" s="163"/>
      <c r="CP18" s="166"/>
      <c r="CQ18" s="167"/>
      <c r="CR18" s="167"/>
      <c r="CS18" s="164"/>
      <c r="CT18" s="165"/>
      <c r="CU18" s="163"/>
      <c r="CV18" s="166"/>
      <c r="CW18" s="167"/>
      <c r="CX18" s="167"/>
      <c r="CY18" s="164"/>
      <c r="CZ18" s="165"/>
      <c r="DA18" s="163"/>
      <c r="DB18" s="166"/>
      <c r="DC18" s="167"/>
      <c r="DD18" s="167"/>
      <c r="DE18" s="164"/>
      <c r="DF18" s="165"/>
      <c r="DG18" s="163"/>
      <c r="DH18" s="166"/>
      <c r="DI18" s="167"/>
      <c r="DJ18" s="167"/>
      <c r="DK18" s="164"/>
      <c r="DL18" s="165"/>
      <c r="DM18" s="163"/>
      <c r="DN18" s="166"/>
      <c r="DO18" s="167"/>
      <c r="DP18" s="167"/>
      <c r="DQ18" s="164"/>
      <c r="DR18" s="165"/>
      <c r="DS18" s="163"/>
      <c r="DT18" s="166"/>
      <c r="DU18" s="167"/>
      <c r="DV18" s="167"/>
      <c r="DW18" s="164"/>
      <c r="DX18" s="165"/>
      <c r="DY18" s="163"/>
      <c r="DZ18" s="166"/>
      <c r="EA18" s="167"/>
      <c r="EB18" s="167"/>
      <c r="EC18" s="164"/>
      <c r="ED18" s="165"/>
      <c r="EE18" s="163"/>
      <c r="EF18" s="166"/>
      <c r="EG18" s="167"/>
      <c r="EH18" s="167"/>
      <c r="EI18" s="164"/>
      <c r="EJ18" s="165"/>
      <c r="EK18" s="163"/>
      <c r="EL18" s="166"/>
      <c r="EM18" s="167"/>
      <c r="EN18" s="167"/>
      <c r="EO18" s="164"/>
      <c r="EP18" s="165"/>
      <c r="EQ18" s="163"/>
      <c r="ER18" s="166"/>
      <c r="ES18" s="167"/>
      <c r="ET18" s="167"/>
      <c r="EU18" s="164"/>
      <c r="EV18" s="165"/>
      <c r="EW18" s="163"/>
      <c r="EX18" s="166"/>
      <c r="EY18" s="167"/>
      <c r="EZ18" s="167"/>
      <c r="FA18" s="164"/>
      <c r="FB18" s="165"/>
      <c r="FC18" s="163"/>
      <c r="FD18" s="166"/>
      <c r="FE18" s="167"/>
      <c r="FF18" s="167"/>
      <c r="FG18" s="164"/>
      <c r="FH18" s="165"/>
      <c r="FI18" s="163"/>
      <c r="FJ18" s="166"/>
      <c r="FK18" s="167"/>
      <c r="FL18" s="167"/>
      <c r="FM18" s="164"/>
      <c r="FN18" s="165"/>
      <c r="FO18" s="163"/>
      <c r="FP18" s="166"/>
      <c r="FQ18" s="167"/>
      <c r="FR18" s="167"/>
      <c r="FS18" s="164"/>
      <c r="FT18" s="165"/>
      <c r="FU18" s="163"/>
      <c r="FV18" s="166"/>
      <c r="FW18" s="167"/>
      <c r="FX18" s="167"/>
      <c r="FY18" s="164"/>
      <c r="FZ18" s="165"/>
      <c r="GA18" s="163"/>
      <c r="GB18" s="166"/>
      <c r="GC18" s="167"/>
      <c r="GD18" s="167"/>
      <c r="GE18" s="164"/>
      <c r="GF18" s="165"/>
      <c r="GG18" s="163"/>
      <c r="GH18" s="166"/>
      <c r="GI18" s="167"/>
      <c r="GJ18" s="167"/>
      <c r="GK18" s="164"/>
      <c r="GL18" s="165"/>
      <c r="GM18" s="163"/>
      <c r="GN18" s="166"/>
      <c r="GO18" s="167"/>
      <c r="GP18" s="167"/>
      <c r="GQ18" s="164"/>
      <c r="GR18" s="165"/>
      <c r="GS18" s="163"/>
      <c r="GT18" s="166"/>
      <c r="GU18" s="167"/>
      <c r="GV18" s="167"/>
      <c r="GW18" s="164"/>
      <c r="GX18" s="165"/>
      <c r="GY18" s="163"/>
      <c r="GZ18" s="166"/>
      <c r="HA18" s="167"/>
      <c r="HB18" s="167"/>
      <c r="HC18" s="164"/>
      <c r="HD18" s="165"/>
      <c r="HE18" s="163"/>
      <c r="HF18" s="166"/>
      <c r="HG18" s="167"/>
      <c r="HH18" s="167"/>
      <c r="HI18" s="164"/>
      <c r="HJ18" s="165"/>
      <c r="HK18" s="163"/>
      <c r="HL18" s="166"/>
      <c r="HM18" s="167"/>
      <c r="HN18" s="167"/>
      <c r="HO18" s="164"/>
      <c r="HP18" s="165"/>
      <c r="HQ18" s="163"/>
      <c r="HR18" s="166"/>
      <c r="HS18" s="167"/>
      <c r="HT18" s="167"/>
      <c r="HU18" s="164"/>
      <c r="HV18" s="165"/>
      <c r="HW18" s="163"/>
      <c r="HX18" s="166"/>
      <c r="HY18" s="167"/>
      <c r="HZ18" s="167"/>
      <c r="IA18" s="164"/>
      <c r="IB18" s="165"/>
      <c r="IC18" s="163"/>
      <c r="ID18" s="166"/>
      <c r="IE18" s="167"/>
      <c r="IF18" s="167"/>
      <c r="IG18" s="164"/>
      <c r="IH18" s="165"/>
      <c r="II18" s="163"/>
      <c r="IJ18" s="166"/>
      <c r="IK18" s="167"/>
      <c r="IL18" s="167"/>
      <c r="IM18" s="164"/>
      <c r="IN18" s="165"/>
      <c r="IO18" s="163"/>
      <c r="IP18" s="166"/>
      <c r="IQ18" s="167"/>
      <c r="IR18" s="167"/>
      <c r="IS18" s="164"/>
      <c r="IT18" s="165"/>
      <c r="IU18" s="163"/>
      <c r="IV18" s="166"/>
    </row>
    <row r="19" spans="1:256" ht="12.75">
      <c r="A19" s="164"/>
      <c r="B19" s="165" t="s">
        <v>411</v>
      </c>
      <c r="C19" s="163"/>
      <c r="D19" s="166"/>
      <c r="E19" s="167"/>
      <c r="F19" s="167"/>
      <c r="G19" s="164"/>
      <c r="H19" s="165"/>
      <c r="I19" s="163"/>
      <c r="J19" s="166"/>
      <c r="K19" s="167"/>
      <c r="L19" s="167"/>
      <c r="M19" s="164"/>
      <c r="N19" s="165"/>
      <c r="O19" s="163"/>
      <c r="P19" s="166"/>
      <c r="Q19" s="167"/>
      <c r="R19" s="167"/>
      <c r="S19" s="164"/>
      <c r="T19" s="165"/>
      <c r="U19" s="163"/>
      <c r="V19" s="166"/>
      <c r="W19" s="167"/>
      <c r="X19" s="167"/>
      <c r="Y19" s="164"/>
      <c r="Z19" s="165"/>
      <c r="AA19" s="163"/>
      <c r="AB19" s="166"/>
      <c r="AC19" s="167"/>
      <c r="AD19" s="167"/>
      <c r="AE19" s="164"/>
      <c r="AF19" s="165"/>
      <c r="AG19" s="163"/>
      <c r="AH19" s="166"/>
      <c r="AI19" s="167"/>
      <c r="AJ19" s="167"/>
      <c r="AK19" s="164"/>
      <c r="AL19" s="165"/>
      <c r="AM19" s="163"/>
      <c r="AN19" s="166"/>
      <c r="AO19" s="167"/>
      <c r="AP19" s="167"/>
      <c r="AQ19" s="164"/>
      <c r="AR19" s="165"/>
      <c r="AS19" s="163"/>
      <c r="AT19" s="166"/>
      <c r="AU19" s="167"/>
      <c r="AV19" s="167"/>
      <c r="AW19" s="164"/>
      <c r="AX19" s="165"/>
      <c r="AY19" s="163"/>
      <c r="AZ19" s="166"/>
      <c r="BA19" s="167"/>
      <c r="BB19" s="167"/>
      <c r="BC19" s="164"/>
      <c r="BD19" s="165"/>
      <c r="BE19" s="163"/>
      <c r="BF19" s="166"/>
      <c r="BG19" s="167"/>
      <c r="BH19" s="167"/>
      <c r="BI19" s="164"/>
      <c r="BJ19" s="165"/>
      <c r="BK19" s="163"/>
      <c r="BL19" s="166"/>
      <c r="BM19" s="167"/>
      <c r="BN19" s="167"/>
      <c r="BO19" s="164"/>
      <c r="BP19" s="165"/>
      <c r="BQ19" s="163"/>
      <c r="BR19" s="166"/>
      <c r="BS19" s="167"/>
      <c r="BT19" s="167"/>
      <c r="BU19" s="164"/>
      <c r="BV19" s="165"/>
      <c r="BW19" s="163"/>
      <c r="BX19" s="166"/>
      <c r="BY19" s="167"/>
      <c r="BZ19" s="167"/>
      <c r="CA19" s="164"/>
      <c r="CB19" s="165"/>
      <c r="CC19" s="163"/>
      <c r="CD19" s="166"/>
      <c r="CE19" s="167"/>
      <c r="CF19" s="167"/>
      <c r="CG19" s="164"/>
      <c r="CH19" s="165"/>
      <c r="CI19" s="163"/>
      <c r="CJ19" s="166"/>
      <c r="CK19" s="167"/>
      <c r="CL19" s="167"/>
      <c r="CM19" s="164"/>
      <c r="CN19" s="165"/>
      <c r="CO19" s="163"/>
      <c r="CP19" s="166"/>
      <c r="CQ19" s="167"/>
      <c r="CR19" s="167"/>
      <c r="CS19" s="164"/>
      <c r="CT19" s="165"/>
      <c r="CU19" s="163"/>
      <c r="CV19" s="166"/>
      <c r="CW19" s="167"/>
      <c r="CX19" s="167"/>
      <c r="CY19" s="164"/>
      <c r="CZ19" s="165"/>
      <c r="DA19" s="163"/>
      <c r="DB19" s="166"/>
      <c r="DC19" s="167"/>
      <c r="DD19" s="167"/>
      <c r="DE19" s="164"/>
      <c r="DF19" s="165"/>
      <c r="DG19" s="163"/>
      <c r="DH19" s="166"/>
      <c r="DI19" s="167"/>
      <c r="DJ19" s="167"/>
      <c r="DK19" s="164"/>
      <c r="DL19" s="165"/>
      <c r="DM19" s="163"/>
      <c r="DN19" s="166"/>
      <c r="DO19" s="167"/>
      <c r="DP19" s="167"/>
      <c r="DQ19" s="164"/>
      <c r="DR19" s="165"/>
      <c r="DS19" s="163"/>
      <c r="DT19" s="166"/>
      <c r="DU19" s="167"/>
      <c r="DV19" s="167"/>
      <c r="DW19" s="164"/>
      <c r="DX19" s="165"/>
      <c r="DY19" s="163"/>
      <c r="DZ19" s="166"/>
      <c r="EA19" s="167"/>
      <c r="EB19" s="167"/>
      <c r="EC19" s="164"/>
      <c r="ED19" s="165"/>
      <c r="EE19" s="163"/>
      <c r="EF19" s="166"/>
      <c r="EG19" s="167"/>
      <c r="EH19" s="167"/>
      <c r="EI19" s="164"/>
      <c r="EJ19" s="165"/>
      <c r="EK19" s="163"/>
      <c r="EL19" s="166"/>
      <c r="EM19" s="167"/>
      <c r="EN19" s="167"/>
      <c r="EO19" s="164"/>
      <c r="EP19" s="165"/>
      <c r="EQ19" s="163"/>
      <c r="ER19" s="166"/>
      <c r="ES19" s="167"/>
      <c r="ET19" s="167"/>
      <c r="EU19" s="164"/>
      <c r="EV19" s="165"/>
      <c r="EW19" s="163"/>
      <c r="EX19" s="166"/>
      <c r="EY19" s="167"/>
      <c r="EZ19" s="167"/>
      <c r="FA19" s="164"/>
      <c r="FB19" s="165"/>
      <c r="FC19" s="163"/>
      <c r="FD19" s="166"/>
      <c r="FE19" s="167"/>
      <c r="FF19" s="167"/>
      <c r="FG19" s="164"/>
      <c r="FH19" s="165"/>
      <c r="FI19" s="163"/>
      <c r="FJ19" s="166"/>
      <c r="FK19" s="167"/>
      <c r="FL19" s="167"/>
      <c r="FM19" s="164"/>
      <c r="FN19" s="165"/>
      <c r="FO19" s="163"/>
      <c r="FP19" s="166"/>
      <c r="FQ19" s="167"/>
      <c r="FR19" s="167"/>
      <c r="FS19" s="164"/>
      <c r="FT19" s="165"/>
      <c r="FU19" s="163"/>
      <c r="FV19" s="166"/>
      <c r="FW19" s="167"/>
      <c r="FX19" s="167"/>
      <c r="FY19" s="164"/>
      <c r="FZ19" s="165"/>
      <c r="GA19" s="163"/>
      <c r="GB19" s="166"/>
      <c r="GC19" s="167"/>
      <c r="GD19" s="167"/>
      <c r="GE19" s="164"/>
      <c r="GF19" s="165"/>
      <c r="GG19" s="163"/>
      <c r="GH19" s="166"/>
      <c r="GI19" s="167"/>
      <c r="GJ19" s="167"/>
      <c r="GK19" s="164"/>
      <c r="GL19" s="165"/>
      <c r="GM19" s="163"/>
      <c r="GN19" s="166"/>
      <c r="GO19" s="167"/>
      <c r="GP19" s="167"/>
      <c r="GQ19" s="164"/>
      <c r="GR19" s="165"/>
      <c r="GS19" s="163"/>
      <c r="GT19" s="166"/>
      <c r="GU19" s="167"/>
      <c r="GV19" s="167"/>
      <c r="GW19" s="164"/>
      <c r="GX19" s="165"/>
      <c r="GY19" s="163"/>
      <c r="GZ19" s="166"/>
      <c r="HA19" s="167"/>
      <c r="HB19" s="167"/>
      <c r="HC19" s="164"/>
      <c r="HD19" s="165"/>
      <c r="HE19" s="163"/>
      <c r="HF19" s="166"/>
      <c r="HG19" s="167"/>
      <c r="HH19" s="167"/>
      <c r="HI19" s="164"/>
      <c r="HJ19" s="165"/>
      <c r="HK19" s="163"/>
      <c r="HL19" s="166"/>
      <c r="HM19" s="167"/>
      <c r="HN19" s="167"/>
      <c r="HO19" s="164"/>
      <c r="HP19" s="165"/>
      <c r="HQ19" s="163"/>
      <c r="HR19" s="166"/>
      <c r="HS19" s="167"/>
      <c r="HT19" s="167"/>
      <c r="HU19" s="164"/>
      <c r="HV19" s="165"/>
      <c r="HW19" s="163"/>
      <c r="HX19" s="166"/>
      <c r="HY19" s="167"/>
      <c r="HZ19" s="167"/>
      <c r="IA19" s="164"/>
      <c r="IB19" s="165"/>
      <c r="IC19" s="163"/>
      <c r="ID19" s="166"/>
      <c r="IE19" s="167"/>
      <c r="IF19" s="167"/>
      <c r="IG19" s="164"/>
      <c r="IH19" s="165"/>
      <c r="II19" s="163"/>
      <c r="IJ19" s="166"/>
      <c r="IK19" s="167"/>
      <c r="IL19" s="167"/>
      <c r="IM19" s="164"/>
      <c r="IN19" s="165"/>
      <c r="IO19" s="163"/>
      <c r="IP19" s="166"/>
      <c r="IQ19" s="167"/>
      <c r="IR19" s="167"/>
      <c r="IS19" s="164"/>
      <c r="IT19" s="165"/>
      <c r="IU19" s="163"/>
      <c r="IV19" s="166"/>
    </row>
    <row r="20" spans="1:256" ht="12.75">
      <c r="A20" s="164"/>
      <c r="B20" s="165" t="s">
        <v>412</v>
      </c>
      <c r="C20" s="163" t="s">
        <v>410</v>
      </c>
      <c r="D20" s="166">
        <v>88</v>
      </c>
      <c r="E20" s="167"/>
      <c r="F20" s="167">
        <f>D20*E20</f>
        <v>0</v>
      </c>
      <c r="G20" s="164"/>
      <c r="H20" s="165"/>
      <c r="I20" s="163"/>
      <c r="J20" s="166"/>
      <c r="K20" s="167"/>
      <c r="L20" s="167"/>
      <c r="M20" s="164"/>
      <c r="N20" s="165"/>
      <c r="O20" s="163"/>
      <c r="P20" s="166"/>
      <c r="Q20" s="167"/>
      <c r="R20" s="167"/>
      <c r="S20" s="164"/>
      <c r="T20" s="165"/>
      <c r="U20" s="163"/>
      <c r="V20" s="166"/>
      <c r="W20" s="167"/>
      <c r="X20" s="167"/>
      <c r="Y20" s="164"/>
      <c r="Z20" s="165"/>
      <c r="AA20" s="163"/>
      <c r="AB20" s="166"/>
      <c r="AC20" s="167"/>
      <c r="AD20" s="167"/>
      <c r="AE20" s="164"/>
      <c r="AF20" s="165"/>
      <c r="AG20" s="163"/>
      <c r="AH20" s="166"/>
      <c r="AI20" s="167"/>
      <c r="AJ20" s="167"/>
      <c r="AK20" s="164"/>
      <c r="AL20" s="165"/>
      <c r="AM20" s="163"/>
      <c r="AN20" s="166"/>
      <c r="AO20" s="167"/>
      <c r="AP20" s="167"/>
      <c r="AQ20" s="164"/>
      <c r="AR20" s="165"/>
      <c r="AS20" s="163"/>
      <c r="AT20" s="166"/>
      <c r="AU20" s="167"/>
      <c r="AV20" s="167"/>
      <c r="AW20" s="164"/>
      <c r="AX20" s="165"/>
      <c r="AY20" s="163"/>
      <c r="AZ20" s="166"/>
      <c r="BA20" s="167"/>
      <c r="BB20" s="167"/>
      <c r="BC20" s="164"/>
      <c r="BD20" s="165"/>
      <c r="BE20" s="163"/>
      <c r="BF20" s="166"/>
      <c r="BG20" s="167"/>
      <c r="BH20" s="167"/>
      <c r="BI20" s="164"/>
      <c r="BJ20" s="165"/>
      <c r="BK20" s="163"/>
      <c r="BL20" s="166"/>
      <c r="BM20" s="167"/>
      <c r="BN20" s="167"/>
      <c r="BO20" s="164"/>
      <c r="BP20" s="165"/>
      <c r="BQ20" s="163"/>
      <c r="BR20" s="166"/>
      <c r="BS20" s="167"/>
      <c r="BT20" s="167"/>
      <c r="BU20" s="164"/>
      <c r="BV20" s="165"/>
      <c r="BW20" s="163"/>
      <c r="BX20" s="166"/>
      <c r="BY20" s="167"/>
      <c r="BZ20" s="167"/>
      <c r="CA20" s="164"/>
      <c r="CB20" s="165"/>
      <c r="CC20" s="163"/>
      <c r="CD20" s="166"/>
      <c r="CE20" s="167"/>
      <c r="CF20" s="167"/>
      <c r="CG20" s="164"/>
      <c r="CH20" s="165"/>
      <c r="CI20" s="163"/>
      <c r="CJ20" s="166"/>
      <c r="CK20" s="167"/>
      <c r="CL20" s="167"/>
      <c r="CM20" s="164"/>
      <c r="CN20" s="165"/>
      <c r="CO20" s="163"/>
      <c r="CP20" s="166"/>
      <c r="CQ20" s="167"/>
      <c r="CR20" s="167"/>
      <c r="CS20" s="164"/>
      <c r="CT20" s="165"/>
      <c r="CU20" s="163"/>
      <c r="CV20" s="166"/>
      <c r="CW20" s="167"/>
      <c r="CX20" s="167"/>
      <c r="CY20" s="164"/>
      <c r="CZ20" s="165"/>
      <c r="DA20" s="163"/>
      <c r="DB20" s="166"/>
      <c r="DC20" s="167"/>
      <c r="DD20" s="167"/>
      <c r="DE20" s="164"/>
      <c r="DF20" s="165"/>
      <c r="DG20" s="163"/>
      <c r="DH20" s="166"/>
      <c r="DI20" s="167"/>
      <c r="DJ20" s="167"/>
      <c r="DK20" s="164"/>
      <c r="DL20" s="165"/>
      <c r="DM20" s="163"/>
      <c r="DN20" s="166"/>
      <c r="DO20" s="167"/>
      <c r="DP20" s="167"/>
      <c r="DQ20" s="164"/>
      <c r="DR20" s="165"/>
      <c r="DS20" s="163"/>
      <c r="DT20" s="166"/>
      <c r="DU20" s="167"/>
      <c r="DV20" s="167"/>
      <c r="DW20" s="164"/>
      <c r="DX20" s="165"/>
      <c r="DY20" s="163"/>
      <c r="DZ20" s="166"/>
      <c r="EA20" s="167"/>
      <c r="EB20" s="167"/>
      <c r="EC20" s="164"/>
      <c r="ED20" s="165"/>
      <c r="EE20" s="163"/>
      <c r="EF20" s="166"/>
      <c r="EG20" s="167"/>
      <c r="EH20" s="167"/>
      <c r="EI20" s="164"/>
      <c r="EJ20" s="165"/>
      <c r="EK20" s="163"/>
      <c r="EL20" s="166"/>
      <c r="EM20" s="167"/>
      <c r="EN20" s="167"/>
      <c r="EO20" s="164"/>
      <c r="EP20" s="165"/>
      <c r="EQ20" s="163"/>
      <c r="ER20" s="166"/>
      <c r="ES20" s="167"/>
      <c r="ET20" s="167"/>
      <c r="EU20" s="164"/>
      <c r="EV20" s="165"/>
      <c r="EW20" s="163"/>
      <c r="EX20" s="166"/>
      <c r="EY20" s="167"/>
      <c r="EZ20" s="167"/>
      <c r="FA20" s="164"/>
      <c r="FB20" s="165"/>
      <c r="FC20" s="163"/>
      <c r="FD20" s="166"/>
      <c r="FE20" s="167"/>
      <c r="FF20" s="167"/>
      <c r="FG20" s="164"/>
      <c r="FH20" s="165"/>
      <c r="FI20" s="163"/>
      <c r="FJ20" s="166"/>
      <c r="FK20" s="167"/>
      <c r="FL20" s="167"/>
      <c r="FM20" s="164"/>
      <c r="FN20" s="165"/>
      <c r="FO20" s="163"/>
      <c r="FP20" s="166"/>
      <c r="FQ20" s="167"/>
      <c r="FR20" s="167"/>
      <c r="FS20" s="164"/>
      <c r="FT20" s="165"/>
      <c r="FU20" s="163"/>
      <c r="FV20" s="166"/>
      <c r="FW20" s="167"/>
      <c r="FX20" s="167"/>
      <c r="FY20" s="164"/>
      <c r="FZ20" s="165"/>
      <c r="GA20" s="163"/>
      <c r="GB20" s="166"/>
      <c r="GC20" s="167"/>
      <c r="GD20" s="167"/>
      <c r="GE20" s="164"/>
      <c r="GF20" s="165"/>
      <c r="GG20" s="163"/>
      <c r="GH20" s="166"/>
      <c r="GI20" s="167"/>
      <c r="GJ20" s="167"/>
      <c r="GK20" s="164"/>
      <c r="GL20" s="165"/>
      <c r="GM20" s="163"/>
      <c r="GN20" s="166"/>
      <c r="GO20" s="167"/>
      <c r="GP20" s="167"/>
      <c r="GQ20" s="164"/>
      <c r="GR20" s="165"/>
      <c r="GS20" s="163"/>
      <c r="GT20" s="166"/>
      <c r="GU20" s="167"/>
      <c r="GV20" s="167"/>
      <c r="GW20" s="164"/>
      <c r="GX20" s="165"/>
      <c r="GY20" s="163"/>
      <c r="GZ20" s="166"/>
      <c r="HA20" s="167"/>
      <c r="HB20" s="167"/>
      <c r="HC20" s="164"/>
      <c r="HD20" s="165"/>
      <c r="HE20" s="163"/>
      <c r="HF20" s="166"/>
      <c r="HG20" s="167"/>
      <c r="HH20" s="167"/>
      <c r="HI20" s="164"/>
      <c r="HJ20" s="165"/>
      <c r="HK20" s="163"/>
      <c r="HL20" s="166"/>
      <c r="HM20" s="167"/>
      <c r="HN20" s="167"/>
      <c r="HO20" s="164"/>
      <c r="HP20" s="165"/>
      <c r="HQ20" s="163"/>
      <c r="HR20" s="166"/>
      <c r="HS20" s="167"/>
      <c r="HT20" s="167"/>
      <c r="HU20" s="164"/>
      <c r="HV20" s="165"/>
      <c r="HW20" s="163"/>
      <c r="HX20" s="166"/>
      <c r="HY20" s="167"/>
      <c r="HZ20" s="167"/>
      <c r="IA20" s="164"/>
      <c r="IB20" s="165"/>
      <c r="IC20" s="163"/>
      <c r="ID20" s="166"/>
      <c r="IE20" s="167"/>
      <c r="IF20" s="167"/>
      <c r="IG20" s="164"/>
      <c r="IH20" s="165"/>
      <c r="II20" s="163"/>
      <c r="IJ20" s="166"/>
      <c r="IK20" s="167"/>
      <c r="IL20" s="167"/>
      <c r="IM20" s="164"/>
      <c r="IN20" s="165"/>
      <c r="IO20" s="163"/>
      <c r="IP20" s="166"/>
      <c r="IQ20" s="167"/>
      <c r="IR20" s="167"/>
      <c r="IS20" s="164"/>
      <c r="IT20" s="165"/>
      <c r="IU20" s="163"/>
      <c r="IV20" s="166"/>
    </row>
    <row r="21" spans="1:256" ht="12.75">
      <c r="A21" s="164"/>
      <c r="B21" s="165" t="s">
        <v>413</v>
      </c>
      <c r="C21" s="163" t="s">
        <v>315</v>
      </c>
      <c r="D21" s="166">
        <v>2</v>
      </c>
      <c r="E21" s="167"/>
      <c r="F21" s="167">
        <f>D21*E21</f>
        <v>0</v>
      </c>
      <c r="G21" s="164"/>
      <c r="H21" s="165"/>
      <c r="I21" s="163"/>
      <c r="J21" s="166"/>
      <c r="K21" s="167"/>
      <c r="L21" s="167"/>
      <c r="M21" s="164"/>
      <c r="N21" s="165"/>
      <c r="O21" s="163"/>
      <c r="P21" s="166"/>
      <c r="Q21" s="167"/>
      <c r="R21" s="167"/>
      <c r="S21" s="164"/>
      <c r="T21" s="165"/>
      <c r="U21" s="163"/>
      <c r="V21" s="166"/>
      <c r="W21" s="167"/>
      <c r="X21" s="167"/>
      <c r="Y21" s="164"/>
      <c r="Z21" s="165"/>
      <c r="AA21" s="163"/>
      <c r="AB21" s="166"/>
      <c r="AC21" s="167"/>
      <c r="AD21" s="167"/>
      <c r="AE21" s="164"/>
      <c r="AF21" s="165"/>
      <c r="AG21" s="163"/>
      <c r="AH21" s="166"/>
      <c r="AI21" s="167"/>
      <c r="AJ21" s="167"/>
      <c r="AK21" s="164"/>
      <c r="AL21" s="165"/>
      <c r="AM21" s="163"/>
      <c r="AN21" s="166"/>
      <c r="AO21" s="167"/>
      <c r="AP21" s="167"/>
      <c r="AQ21" s="164"/>
      <c r="AR21" s="165"/>
      <c r="AS21" s="163"/>
      <c r="AT21" s="166"/>
      <c r="AU21" s="167"/>
      <c r="AV21" s="167"/>
      <c r="AW21" s="164"/>
      <c r="AX21" s="165"/>
      <c r="AY21" s="163"/>
      <c r="AZ21" s="166"/>
      <c r="BA21" s="167"/>
      <c r="BB21" s="167"/>
      <c r="BC21" s="164"/>
      <c r="BD21" s="165"/>
      <c r="BE21" s="163"/>
      <c r="BF21" s="166"/>
      <c r="BG21" s="167"/>
      <c r="BH21" s="167"/>
      <c r="BI21" s="164"/>
      <c r="BJ21" s="165"/>
      <c r="BK21" s="163"/>
      <c r="BL21" s="166"/>
      <c r="BM21" s="167"/>
      <c r="BN21" s="167"/>
      <c r="BO21" s="164"/>
      <c r="BP21" s="165"/>
      <c r="BQ21" s="163"/>
      <c r="BR21" s="166"/>
      <c r="BS21" s="167"/>
      <c r="BT21" s="167"/>
      <c r="BU21" s="164"/>
      <c r="BV21" s="165"/>
      <c r="BW21" s="163"/>
      <c r="BX21" s="166"/>
      <c r="BY21" s="167"/>
      <c r="BZ21" s="167"/>
      <c r="CA21" s="164"/>
      <c r="CB21" s="165"/>
      <c r="CC21" s="163"/>
      <c r="CD21" s="166"/>
      <c r="CE21" s="167"/>
      <c r="CF21" s="167"/>
      <c r="CG21" s="164"/>
      <c r="CH21" s="165"/>
      <c r="CI21" s="163"/>
      <c r="CJ21" s="166"/>
      <c r="CK21" s="167"/>
      <c r="CL21" s="167"/>
      <c r="CM21" s="164"/>
      <c r="CN21" s="165"/>
      <c r="CO21" s="163"/>
      <c r="CP21" s="166"/>
      <c r="CQ21" s="167"/>
      <c r="CR21" s="167"/>
      <c r="CS21" s="164"/>
      <c r="CT21" s="165"/>
      <c r="CU21" s="163"/>
      <c r="CV21" s="166"/>
      <c r="CW21" s="167"/>
      <c r="CX21" s="167"/>
      <c r="CY21" s="164"/>
      <c r="CZ21" s="165"/>
      <c r="DA21" s="163"/>
      <c r="DB21" s="166"/>
      <c r="DC21" s="167"/>
      <c r="DD21" s="167"/>
      <c r="DE21" s="164"/>
      <c r="DF21" s="165"/>
      <c r="DG21" s="163"/>
      <c r="DH21" s="166"/>
      <c r="DI21" s="167"/>
      <c r="DJ21" s="167"/>
      <c r="DK21" s="164"/>
      <c r="DL21" s="165"/>
      <c r="DM21" s="163"/>
      <c r="DN21" s="166"/>
      <c r="DO21" s="167"/>
      <c r="DP21" s="167"/>
      <c r="DQ21" s="164"/>
      <c r="DR21" s="165"/>
      <c r="DS21" s="163"/>
      <c r="DT21" s="166"/>
      <c r="DU21" s="167"/>
      <c r="DV21" s="167"/>
      <c r="DW21" s="164"/>
      <c r="DX21" s="165"/>
      <c r="DY21" s="163"/>
      <c r="DZ21" s="166"/>
      <c r="EA21" s="167"/>
      <c r="EB21" s="167"/>
      <c r="EC21" s="164"/>
      <c r="ED21" s="165"/>
      <c r="EE21" s="163"/>
      <c r="EF21" s="166"/>
      <c r="EG21" s="167"/>
      <c r="EH21" s="167"/>
      <c r="EI21" s="164"/>
      <c r="EJ21" s="165"/>
      <c r="EK21" s="163"/>
      <c r="EL21" s="166"/>
      <c r="EM21" s="167"/>
      <c r="EN21" s="167"/>
      <c r="EO21" s="164"/>
      <c r="EP21" s="165"/>
      <c r="EQ21" s="163"/>
      <c r="ER21" s="166"/>
      <c r="ES21" s="167"/>
      <c r="ET21" s="167"/>
      <c r="EU21" s="164"/>
      <c r="EV21" s="165"/>
      <c r="EW21" s="163"/>
      <c r="EX21" s="166"/>
      <c r="EY21" s="167"/>
      <c r="EZ21" s="167"/>
      <c r="FA21" s="164"/>
      <c r="FB21" s="165"/>
      <c r="FC21" s="163"/>
      <c r="FD21" s="166"/>
      <c r="FE21" s="167"/>
      <c r="FF21" s="167"/>
      <c r="FG21" s="164"/>
      <c r="FH21" s="165"/>
      <c r="FI21" s="163"/>
      <c r="FJ21" s="166"/>
      <c r="FK21" s="167"/>
      <c r="FL21" s="167"/>
      <c r="FM21" s="164"/>
      <c r="FN21" s="165"/>
      <c r="FO21" s="163"/>
      <c r="FP21" s="166"/>
      <c r="FQ21" s="167"/>
      <c r="FR21" s="167"/>
      <c r="FS21" s="164"/>
      <c r="FT21" s="165"/>
      <c r="FU21" s="163"/>
      <c r="FV21" s="166"/>
      <c r="FW21" s="167"/>
      <c r="FX21" s="167"/>
      <c r="FY21" s="164"/>
      <c r="FZ21" s="165"/>
      <c r="GA21" s="163"/>
      <c r="GB21" s="166"/>
      <c r="GC21" s="167"/>
      <c r="GD21" s="167"/>
      <c r="GE21" s="164"/>
      <c r="GF21" s="165"/>
      <c r="GG21" s="163"/>
      <c r="GH21" s="166"/>
      <c r="GI21" s="167"/>
      <c r="GJ21" s="167"/>
      <c r="GK21" s="164"/>
      <c r="GL21" s="165"/>
      <c r="GM21" s="163"/>
      <c r="GN21" s="166"/>
      <c r="GO21" s="167"/>
      <c r="GP21" s="167"/>
      <c r="GQ21" s="164"/>
      <c r="GR21" s="165"/>
      <c r="GS21" s="163"/>
      <c r="GT21" s="166"/>
      <c r="GU21" s="167"/>
      <c r="GV21" s="167"/>
      <c r="GW21" s="164"/>
      <c r="GX21" s="165"/>
      <c r="GY21" s="163"/>
      <c r="GZ21" s="166"/>
      <c r="HA21" s="167"/>
      <c r="HB21" s="167"/>
      <c r="HC21" s="164"/>
      <c r="HD21" s="165"/>
      <c r="HE21" s="163"/>
      <c r="HF21" s="166"/>
      <c r="HG21" s="167"/>
      <c r="HH21" s="167"/>
      <c r="HI21" s="164"/>
      <c r="HJ21" s="165"/>
      <c r="HK21" s="163"/>
      <c r="HL21" s="166"/>
      <c r="HM21" s="167"/>
      <c r="HN21" s="167"/>
      <c r="HO21" s="164"/>
      <c r="HP21" s="165"/>
      <c r="HQ21" s="163"/>
      <c r="HR21" s="166"/>
      <c r="HS21" s="167"/>
      <c r="HT21" s="167"/>
      <c r="HU21" s="164"/>
      <c r="HV21" s="165"/>
      <c r="HW21" s="163"/>
      <c r="HX21" s="166"/>
      <c r="HY21" s="167"/>
      <c r="HZ21" s="167"/>
      <c r="IA21" s="164"/>
      <c r="IB21" s="165"/>
      <c r="IC21" s="163"/>
      <c r="ID21" s="166"/>
      <c r="IE21" s="167"/>
      <c r="IF21" s="167"/>
      <c r="IG21" s="164"/>
      <c r="IH21" s="165"/>
      <c r="II21" s="163"/>
      <c r="IJ21" s="166"/>
      <c r="IK21" s="167"/>
      <c r="IL21" s="167"/>
      <c r="IM21" s="164"/>
      <c r="IN21" s="165"/>
      <c r="IO21" s="163"/>
      <c r="IP21" s="166"/>
      <c r="IQ21" s="167"/>
      <c r="IR21" s="167"/>
      <c r="IS21" s="164"/>
      <c r="IT21" s="165"/>
      <c r="IU21" s="163"/>
      <c r="IV21" s="166"/>
    </row>
    <row r="22" spans="1:256" ht="12.75">
      <c r="A22" s="164"/>
      <c r="B22" s="165" t="s">
        <v>414</v>
      </c>
      <c r="C22" s="163" t="s">
        <v>315</v>
      </c>
      <c r="D22" s="166">
        <v>1</v>
      </c>
      <c r="E22" s="167"/>
      <c r="F22" s="167">
        <f>D22*E22</f>
        <v>0</v>
      </c>
      <c r="G22" s="164"/>
      <c r="H22" s="165"/>
      <c r="I22" s="163"/>
      <c r="J22" s="166"/>
      <c r="K22" s="167"/>
      <c r="L22" s="167"/>
      <c r="M22" s="164"/>
      <c r="N22" s="165"/>
      <c r="O22" s="163"/>
      <c r="P22" s="166"/>
      <c r="Q22" s="167"/>
      <c r="R22" s="167"/>
      <c r="S22" s="164"/>
      <c r="T22" s="165"/>
      <c r="U22" s="163"/>
      <c r="V22" s="166"/>
      <c r="W22" s="167"/>
      <c r="X22" s="167"/>
      <c r="Y22" s="164"/>
      <c r="Z22" s="165"/>
      <c r="AA22" s="163"/>
      <c r="AB22" s="166"/>
      <c r="AC22" s="167"/>
      <c r="AD22" s="167"/>
      <c r="AE22" s="164"/>
      <c r="AF22" s="165"/>
      <c r="AG22" s="163"/>
      <c r="AH22" s="166"/>
      <c r="AI22" s="167"/>
      <c r="AJ22" s="167"/>
      <c r="AK22" s="164"/>
      <c r="AL22" s="165"/>
      <c r="AM22" s="163"/>
      <c r="AN22" s="166"/>
      <c r="AO22" s="167"/>
      <c r="AP22" s="167"/>
      <c r="AQ22" s="164"/>
      <c r="AR22" s="165"/>
      <c r="AS22" s="163"/>
      <c r="AT22" s="166"/>
      <c r="AU22" s="167"/>
      <c r="AV22" s="167"/>
      <c r="AW22" s="164"/>
      <c r="AX22" s="165"/>
      <c r="AY22" s="163"/>
      <c r="AZ22" s="166"/>
      <c r="BA22" s="167"/>
      <c r="BB22" s="167"/>
      <c r="BC22" s="164"/>
      <c r="BD22" s="165"/>
      <c r="BE22" s="163"/>
      <c r="BF22" s="166"/>
      <c r="BG22" s="167"/>
      <c r="BH22" s="167"/>
      <c r="BI22" s="164"/>
      <c r="BJ22" s="165"/>
      <c r="BK22" s="163"/>
      <c r="BL22" s="166"/>
      <c r="BM22" s="167"/>
      <c r="BN22" s="167"/>
      <c r="BO22" s="164"/>
      <c r="BP22" s="165"/>
      <c r="BQ22" s="163"/>
      <c r="BR22" s="166"/>
      <c r="BS22" s="167"/>
      <c r="BT22" s="167"/>
      <c r="BU22" s="164"/>
      <c r="BV22" s="165"/>
      <c r="BW22" s="163"/>
      <c r="BX22" s="166"/>
      <c r="BY22" s="167"/>
      <c r="BZ22" s="167"/>
      <c r="CA22" s="164"/>
      <c r="CB22" s="165"/>
      <c r="CC22" s="163"/>
      <c r="CD22" s="166"/>
      <c r="CE22" s="167"/>
      <c r="CF22" s="167"/>
      <c r="CG22" s="164"/>
      <c r="CH22" s="165"/>
      <c r="CI22" s="163"/>
      <c r="CJ22" s="166"/>
      <c r="CK22" s="167"/>
      <c r="CL22" s="167"/>
      <c r="CM22" s="164"/>
      <c r="CN22" s="165"/>
      <c r="CO22" s="163"/>
      <c r="CP22" s="166"/>
      <c r="CQ22" s="167"/>
      <c r="CR22" s="167"/>
      <c r="CS22" s="164"/>
      <c r="CT22" s="165"/>
      <c r="CU22" s="163"/>
      <c r="CV22" s="166"/>
      <c r="CW22" s="167"/>
      <c r="CX22" s="167"/>
      <c r="CY22" s="164"/>
      <c r="CZ22" s="165"/>
      <c r="DA22" s="163"/>
      <c r="DB22" s="166"/>
      <c r="DC22" s="167"/>
      <c r="DD22" s="167"/>
      <c r="DE22" s="164"/>
      <c r="DF22" s="165"/>
      <c r="DG22" s="163"/>
      <c r="DH22" s="166"/>
      <c r="DI22" s="167"/>
      <c r="DJ22" s="167"/>
      <c r="DK22" s="164"/>
      <c r="DL22" s="165"/>
      <c r="DM22" s="163"/>
      <c r="DN22" s="166"/>
      <c r="DO22" s="167"/>
      <c r="DP22" s="167"/>
      <c r="DQ22" s="164"/>
      <c r="DR22" s="165"/>
      <c r="DS22" s="163"/>
      <c r="DT22" s="166"/>
      <c r="DU22" s="167"/>
      <c r="DV22" s="167"/>
      <c r="DW22" s="164"/>
      <c r="DX22" s="165"/>
      <c r="DY22" s="163"/>
      <c r="DZ22" s="166"/>
      <c r="EA22" s="167"/>
      <c r="EB22" s="167"/>
      <c r="EC22" s="164"/>
      <c r="ED22" s="165"/>
      <c r="EE22" s="163"/>
      <c r="EF22" s="166"/>
      <c r="EG22" s="167"/>
      <c r="EH22" s="167"/>
      <c r="EI22" s="164"/>
      <c r="EJ22" s="165"/>
      <c r="EK22" s="163"/>
      <c r="EL22" s="166"/>
      <c r="EM22" s="167"/>
      <c r="EN22" s="167"/>
      <c r="EO22" s="164"/>
      <c r="EP22" s="165"/>
      <c r="EQ22" s="163"/>
      <c r="ER22" s="166"/>
      <c r="ES22" s="167"/>
      <c r="ET22" s="167"/>
      <c r="EU22" s="164"/>
      <c r="EV22" s="165"/>
      <c r="EW22" s="163"/>
      <c r="EX22" s="166"/>
      <c r="EY22" s="167"/>
      <c r="EZ22" s="167"/>
      <c r="FA22" s="164"/>
      <c r="FB22" s="165"/>
      <c r="FC22" s="163"/>
      <c r="FD22" s="166"/>
      <c r="FE22" s="167"/>
      <c r="FF22" s="167"/>
      <c r="FG22" s="164"/>
      <c r="FH22" s="165"/>
      <c r="FI22" s="163"/>
      <c r="FJ22" s="166"/>
      <c r="FK22" s="167"/>
      <c r="FL22" s="167"/>
      <c r="FM22" s="164"/>
      <c r="FN22" s="165"/>
      <c r="FO22" s="163"/>
      <c r="FP22" s="166"/>
      <c r="FQ22" s="167"/>
      <c r="FR22" s="167"/>
      <c r="FS22" s="164"/>
      <c r="FT22" s="165"/>
      <c r="FU22" s="163"/>
      <c r="FV22" s="166"/>
      <c r="FW22" s="167"/>
      <c r="FX22" s="167"/>
      <c r="FY22" s="164"/>
      <c r="FZ22" s="165"/>
      <c r="GA22" s="163"/>
      <c r="GB22" s="166"/>
      <c r="GC22" s="167"/>
      <c r="GD22" s="167"/>
      <c r="GE22" s="164"/>
      <c r="GF22" s="165"/>
      <c r="GG22" s="163"/>
      <c r="GH22" s="166"/>
      <c r="GI22" s="167"/>
      <c r="GJ22" s="167"/>
      <c r="GK22" s="164"/>
      <c r="GL22" s="165"/>
      <c r="GM22" s="163"/>
      <c r="GN22" s="166"/>
      <c r="GO22" s="167"/>
      <c r="GP22" s="167"/>
      <c r="GQ22" s="164"/>
      <c r="GR22" s="165"/>
      <c r="GS22" s="163"/>
      <c r="GT22" s="166"/>
      <c r="GU22" s="167"/>
      <c r="GV22" s="167"/>
      <c r="GW22" s="164"/>
      <c r="GX22" s="165"/>
      <c r="GY22" s="163"/>
      <c r="GZ22" s="166"/>
      <c r="HA22" s="167"/>
      <c r="HB22" s="167"/>
      <c r="HC22" s="164"/>
      <c r="HD22" s="165"/>
      <c r="HE22" s="163"/>
      <c r="HF22" s="166"/>
      <c r="HG22" s="167"/>
      <c r="HH22" s="167"/>
      <c r="HI22" s="164"/>
      <c r="HJ22" s="165"/>
      <c r="HK22" s="163"/>
      <c r="HL22" s="166"/>
      <c r="HM22" s="167"/>
      <c r="HN22" s="167"/>
      <c r="HO22" s="164"/>
      <c r="HP22" s="165"/>
      <c r="HQ22" s="163"/>
      <c r="HR22" s="166"/>
      <c r="HS22" s="167"/>
      <c r="HT22" s="167"/>
      <c r="HU22" s="164"/>
      <c r="HV22" s="165"/>
      <c r="HW22" s="163"/>
      <c r="HX22" s="166"/>
      <c r="HY22" s="167"/>
      <c r="HZ22" s="167"/>
      <c r="IA22" s="164"/>
      <c r="IB22" s="165"/>
      <c r="IC22" s="163"/>
      <c r="ID22" s="166"/>
      <c r="IE22" s="167"/>
      <c r="IF22" s="167"/>
      <c r="IG22" s="164"/>
      <c r="IH22" s="165"/>
      <c r="II22" s="163"/>
      <c r="IJ22" s="166"/>
      <c r="IK22" s="167"/>
      <c r="IL22" s="167"/>
      <c r="IM22" s="164"/>
      <c r="IN22" s="165"/>
      <c r="IO22" s="163"/>
      <c r="IP22" s="166"/>
      <c r="IQ22" s="167"/>
      <c r="IR22" s="167"/>
      <c r="IS22" s="164"/>
      <c r="IT22" s="165"/>
      <c r="IU22" s="163"/>
      <c r="IV22" s="166"/>
    </row>
    <row r="23" spans="1:256" ht="12.75">
      <c r="A23" s="164"/>
      <c r="B23" s="165" t="s">
        <v>415</v>
      </c>
      <c r="C23" s="163" t="s">
        <v>315</v>
      </c>
      <c r="D23" s="166">
        <v>2</v>
      </c>
      <c r="E23" s="167"/>
      <c r="F23" s="167">
        <f>D23*E23</f>
        <v>0</v>
      </c>
      <c r="G23" s="164"/>
      <c r="H23" s="165"/>
      <c r="I23" s="163"/>
      <c r="J23" s="166"/>
      <c r="K23" s="167"/>
      <c r="L23" s="167"/>
      <c r="M23" s="164"/>
      <c r="N23" s="165"/>
      <c r="O23" s="163"/>
      <c r="P23" s="166"/>
      <c r="Q23" s="167"/>
      <c r="R23" s="167"/>
      <c r="S23" s="164"/>
      <c r="T23" s="165"/>
      <c r="U23" s="163"/>
      <c r="V23" s="166"/>
      <c r="W23" s="167"/>
      <c r="X23" s="167"/>
      <c r="Y23" s="164"/>
      <c r="Z23" s="165"/>
      <c r="AA23" s="163"/>
      <c r="AB23" s="166"/>
      <c r="AC23" s="167"/>
      <c r="AD23" s="167"/>
      <c r="AE23" s="164"/>
      <c r="AF23" s="165"/>
      <c r="AG23" s="163"/>
      <c r="AH23" s="166"/>
      <c r="AI23" s="167"/>
      <c r="AJ23" s="167"/>
      <c r="AK23" s="164"/>
      <c r="AL23" s="165"/>
      <c r="AM23" s="163"/>
      <c r="AN23" s="166"/>
      <c r="AO23" s="167"/>
      <c r="AP23" s="167"/>
      <c r="AQ23" s="164"/>
      <c r="AR23" s="165"/>
      <c r="AS23" s="163"/>
      <c r="AT23" s="166"/>
      <c r="AU23" s="167"/>
      <c r="AV23" s="167"/>
      <c r="AW23" s="164"/>
      <c r="AX23" s="165"/>
      <c r="AY23" s="163"/>
      <c r="AZ23" s="166"/>
      <c r="BA23" s="167"/>
      <c r="BB23" s="167"/>
      <c r="BC23" s="164"/>
      <c r="BD23" s="165"/>
      <c r="BE23" s="163"/>
      <c r="BF23" s="166"/>
      <c r="BG23" s="167"/>
      <c r="BH23" s="167"/>
      <c r="BI23" s="164"/>
      <c r="BJ23" s="165"/>
      <c r="BK23" s="163"/>
      <c r="BL23" s="166"/>
      <c r="BM23" s="167"/>
      <c r="BN23" s="167"/>
      <c r="BO23" s="164"/>
      <c r="BP23" s="165"/>
      <c r="BQ23" s="163"/>
      <c r="BR23" s="166"/>
      <c r="BS23" s="167"/>
      <c r="BT23" s="167"/>
      <c r="BU23" s="164"/>
      <c r="BV23" s="165"/>
      <c r="BW23" s="163"/>
      <c r="BX23" s="166"/>
      <c r="BY23" s="167"/>
      <c r="BZ23" s="167"/>
      <c r="CA23" s="164"/>
      <c r="CB23" s="165"/>
      <c r="CC23" s="163"/>
      <c r="CD23" s="166"/>
      <c r="CE23" s="167"/>
      <c r="CF23" s="167"/>
      <c r="CG23" s="164"/>
      <c r="CH23" s="165"/>
      <c r="CI23" s="163"/>
      <c r="CJ23" s="166"/>
      <c r="CK23" s="167"/>
      <c r="CL23" s="167"/>
      <c r="CM23" s="164"/>
      <c r="CN23" s="165"/>
      <c r="CO23" s="163"/>
      <c r="CP23" s="166"/>
      <c r="CQ23" s="167"/>
      <c r="CR23" s="167"/>
      <c r="CS23" s="164"/>
      <c r="CT23" s="165"/>
      <c r="CU23" s="163"/>
      <c r="CV23" s="166"/>
      <c r="CW23" s="167"/>
      <c r="CX23" s="167"/>
      <c r="CY23" s="164"/>
      <c r="CZ23" s="165"/>
      <c r="DA23" s="163"/>
      <c r="DB23" s="166"/>
      <c r="DC23" s="167"/>
      <c r="DD23" s="167"/>
      <c r="DE23" s="164"/>
      <c r="DF23" s="165"/>
      <c r="DG23" s="163"/>
      <c r="DH23" s="166"/>
      <c r="DI23" s="167"/>
      <c r="DJ23" s="167"/>
      <c r="DK23" s="164"/>
      <c r="DL23" s="165"/>
      <c r="DM23" s="163"/>
      <c r="DN23" s="166"/>
      <c r="DO23" s="167"/>
      <c r="DP23" s="167"/>
      <c r="DQ23" s="164"/>
      <c r="DR23" s="165"/>
      <c r="DS23" s="163"/>
      <c r="DT23" s="166"/>
      <c r="DU23" s="167"/>
      <c r="DV23" s="167"/>
      <c r="DW23" s="164"/>
      <c r="DX23" s="165"/>
      <c r="DY23" s="163"/>
      <c r="DZ23" s="166"/>
      <c r="EA23" s="167"/>
      <c r="EB23" s="167"/>
      <c r="EC23" s="164"/>
      <c r="ED23" s="165"/>
      <c r="EE23" s="163"/>
      <c r="EF23" s="166"/>
      <c r="EG23" s="167"/>
      <c r="EH23" s="167"/>
      <c r="EI23" s="164"/>
      <c r="EJ23" s="165"/>
      <c r="EK23" s="163"/>
      <c r="EL23" s="166"/>
      <c r="EM23" s="167"/>
      <c r="EN23" s="167"/>
      <c r="EO23" s="164"/>
      <c r="EP23" s="165"/>
      <c r="EQ23" s="163"/>
      <c r="ER23" s="166"/>
      <c r="ES23" s="167"/>
      <c r="ET23" s="167"/>
      <c r="EU23" s="164"/>
      <c r="EV23" s="165"/>
      <c r="EW23" s="163"/>
      <c r="EX23" s="166"/>
      <c r="EY23" s="167"/>
      <c r="EZ23" s="167"/>
      <c r="FA23" s="164"/>
      <c r="FB23" s="165"/>
      <c r="FC23" s="163"/>
      <c r="FD23" s="166"/>
      <c r="FE23" s="167"/>
      <c r="FF23" s="167"/>
      <c r="FG23" s="164"/>
      <c r="FH23" s="165"/>
      <c r="FI23" s="163"/>
      <c r="FJ23" s="166"/>
      <c r="FK23" s="167"/>
      <c r="FL23" s="167"/>
      <c r="FM23" s="164"/>
      <c r="FN23" s="165"/>
      <c r="FO23" s="163"/>
      <c r="FP23" s="166"/>
      <c r="FQ23" s="167"/>
      <c r="FR23" s="167"/>
      <c r="FS23" s="164"/>
      <c r="FT23" s="165"/>
      <c r="FU23" s="163"/>
      <c r="FV23" s="166"/>
      <c r="FW23" s="167"/>
      <c r="FX23" s="167"/>
      <c r="FY23" s="164"/>
      <c r="FZ23" s="165"/>
      <c r="GA23" s="163"/>
      <c r="GB23" s="166"/>
      <c r="GC23" s="167"/>
      <c r="GD23" s="167"/>
      <c r="GE23" s="164"/>
      <c r="GF23" s="165"/>
      <c r="GG23" s="163"/>
      <c r="GH23" s="166"/>
      <c r="GI23" s="167"/>
      <c r="GJ23" s="167"/>
      <c r="GK23" s="164"/>
      <c r="GL23" s="165"/>
      <c r="GM23" s="163"/>
      <c r="GN23" s="166"/>
      <c r="GO23" s="167"/>
      <c r="GP23" s="167"/>
      <c r="GQ23" s="164"/>
      <c r="GR23" s="165"/>
      <c r="GS23" s="163"/>
      <c r="GT23" s="166"/>
      <c r="GU23" s="167"/>
      <c r="GV23" s="167"/>
      <c r="GW23" s="164"/>
      <c r="GX23" s="165"/>
      <c r="GY23" s="163"/>
      <c r="GZ23" s="166"/>
      <c r="HA23" s="167"/>
      <c r="HB23" s="167"/>
      <c r="HC23" s="164"/>
      <c r="HD23" s="165"/>
      <c r="HE23" s="163"/>
      <c r="HF23" s="166"/>
      <c r="HG23" s="167"/>
      <c r="HH23" s="167"/>
      <c r="HI23" s="164"/>
      <c r="HJ23" s="165"/>
      <c r="HK23" s="163"/>
      <c r="HL23" s="166"/>
      <c r="HM23" s="167"/>
      <c r="HN23" s="167"/>
      <c r="HO23" s="164"/>
      <c r="HP23" s="165"/>
      <c r="HQ23" s="163"/>
      <c r="HR23" s="166"/>
      <c r="HS23" s="167"/>
      <c r="HT23" s="167"/>
      <c r="HU23" s="164"/>
      <c r="HV23" s="165"/>
      <c r="HW23" s="163"/>
      <c r="HX23" s="166"/>
      <c r="HY23" s="167"/>
      <c r="HZ23" s="167"/>
      <c r="IA23" s="164"/>
      <c r="IB23" s="165"/>
      <c r="IC23" s="163"/>
      <c r="ID23" s="166"/>
      <c r="IE23" s="167"/>
      <c r="IF23" s="167"/>
      <c r="IG23" s="164"/>
      <c r="IH23" s="165"/>
      <c r="II23" s="163"/>
      <c r="IJ23" s="166"/>
      <c r="IK23" s="167"/>
      <c r="IL23" s="167"/>
      <c r="IM23" s="164"/>
      <c r="IN23" s="165"/>
      <c r="IO23" s="163"/>
      <c r="IP23" s="166"/>
      <c r="IQ23" s="167"/>
      <c r="IR23" s="167"/>
      <c r="IS23" s="164"/>
      <c r="IT23" s="165"/>
      <c r="IU23" s="163"/>
      <c r="IV23" s="166"/>
    </row>
    <row r="24" spans="2:6" ht="14.25">
      <c r="B24" s="138" t="s">
        <v>416</v>
      </c>
      <c r="C24" s="218"/>
      <c r="D24" s="218"/>
      <c r="E24" s="218"/>
      <c r="F24" s="218"/>
    </row>
    <row r="25" spans="1:256" ht="12.75">
      <c r="A25" s="164"/>
      <c r="B25" s="260" t="s">
        <v>417</v>
      </c>
      <c r="C25" s="163" t="s">
        <v>315</v>
      </c>
      <c r="D25" s="166">
        <v>6</v>
      </c>
      <c r="E25" s="167"/>
      <c r="F25" s="167">
        <f>D25*E25</f>
        <v>0</v>
      </c>
      <c r="G25" s="164"/>
      <c r="H25" s="165"/>
      <c r="I25" s="163"/>
      <c r="J25" s="166"/>
      <c r="K25" s="167"/>
      <c r="L25" s="167"/>
      <c r="M25" s="164"/>
      <c r="N25" s="165"/>
      <c r="O25" s="163"/>
      <c r="P25" s="166"/>
      <c r="Q25" s="167"/>
      <c r="R25" s="167"/>
      <c r="S25" s="164"/>
      <c r="T25" s="165"/>
      <c r="U25" s="163"/>
      <c r="V25" s="166"/>
      <c r="W25" s="167"/>
      <c r="X25" s="167"/>
      <c r="Y25" s="164"/>
      <c r="Z25" s="165"/>
      <c r="AA25" s="163"/>
      <c r="AB25" s="166"/>
      <c r="AC25" s="167"/>
      <c r="AD25" s="167"/>
      <c r="AE25" s="164"/>
      <c r="AF25" s="165"/>
      <c r="AG25" s="163"/>
      <c r="AH25" s="166"/>
      <c r="AI25" s="167"/>
      <c r="AJ25" s="167"/>
      <c r="AK25" s="164"/>
      <c r="AL25" s="165"/>
      <c r="AM25" s="163"/>
      <c r="AN25" s="166"/>
      <c r="AO25" s="167"/>
      <c r="AP25" s="167"/>
      <c r="AQ25" s="164"/>
      <c r="AR25" s="165"/>
      <c r="AS25" s="163"/>
      <c r="AT25" s="166"/>
      <c r="AU25" s="167"/>
      <c r="AV25" s="167"/>
      <c r="AW25" s="164"/>
      <c r="AX25" s="165"/>
      <c r="AY25" s="163"/>
      <c r="AZ25" s="166"/>
      <c r="BA25" s="167"/>
      <c r="BB25" s="167"/>
      <c r="BC25" s="164"/>
      <c r="BD25" s="165"/>
      <c r="BE25" s="163"/>
      <c r="BF25" s="166"/>
      <c r="BG25" s="167"/>
      <c r="BH25" s="167"/>
      <c r="BI25" s="164"/>
      <c r="BJ25" s="165"/>
      <c r="BK25" s="163"/>
      <c r="BL25" s="166"/>
      <c r="BM25" s="167"/>
      <c r="BN25" s="167"/>
      <c r="BO25" s="164"/>
      <c r="BP25" s="165"/>
      <c r="BQ25" s="163"/>
      <c r="BR25" s="166"/>
      <c r="BS25" s="167"/>
      <c r="BT25" s="167"/>
      <c r="BU25" s="164"/>
      <c r="BV25" s="165"/>
      <c r="BW25" s="163"/>
      <c r="BX25" s="166"/>
      <c r="BY25" s="167"/>
      <c r="BZ25" s="167"/>
      <c r="CA25" s="164"/>
      <c r="CB25" s="165"/>
      <c r="CC25" s="163"/>
      <c r="CD25" s="166"/>
      <c r="CE25" s="167"/>
      <c r="CF25" s="167"/>
      <c r="CG25" s="164"/>
      <c r="CH25" s="165"/>
      <c r="CI25" s="163"/>
      <c r="CJ25" s="166"/>
      <c r="CK25" s="167"/>
      <c r="CL25" s="167"/>
      <c r="CM25" s="164"/>
      <c r="CN25" s="165"/>
      <c r="CO25" s="163"/>
      <c r="CP25" s="166"/>
      <c r="CQ25" s="167"/>
      <c r="CR25" s="167"/>
      <c r="CS25" s="164"/>
      <c r="CT25" s="165"/>
      <c r="CU25" s="163"/>
      <c r="CV25" s="166"/>
      <c r="CW25" s="167"/>
      <c r="CX25" s="167"/>
      <c r="CY25" s="164"/>
      <c r="CZ25" s="165"/>
      <c r="DA25" s="163"/>
      <c r="DB25" s="166"/>
      <c r="DC25" s="167"/>
      <c r="DD25" s="167"/>
      <c r="DE25" s="164"/>
      <c r="DF25" s="165"/>
      <c r="DG25" s="163"/>
      <c r="DH25" s="166"/>
      <c r="DI25" s="167"/>
      <c r="DJ25" s="167"/>
      <c r="DK25" s="164"/>
      <c r="DL25" s="165"/>
      <c r="DM25" s="163"/>
      <c r="DN25" s="166"/>
      <c r="DO25" s="167"/>
      <c r="DP25" s="167"/>
      <c r="DQ25" s="164"/>
      <c r="DR25" s="165"/>
      <c r="DS25" s="163"/>
      <c r="DT25" s="166"/>
      <c r="DU25" s="167"/>
      <c r="DV25" s="167"/>
      <c r="DW25" s="164"/>
      <c r="DX25" s="165"/>
      <c r="DY25" s="163"/>
      <c r="DZ25" s="166"/>
      <c r="EA25" s="167"/>
      <c r="EB25" s="167"/>
      <c r="EC25" s="164"/>
      <c r="ED25" s="165"/>
      <c r="EE25" s="163"/>
      <c r="EF25" s="166"/>
      <c r="EG25" s="167"/>
      <c r="EH25" s="167"/>
      <c r="EI25" s="164"/>
      <c r="EJ25" s="165"/>
      <c r="EK25" s="163"/>
      <c r="EL25" s="166"/>
      <c r="EM25" s="167"/>
      <c r="EN25" s="167"/>
      <c r="EO25" s="164"/>
      <c r="EP25" s="165"/>
      <c r="EQ25" s="163"/>
      <c r="ER25" s="166"/>
      <c r="ES25" s="167"/>
      <c r="ET25" s="167"/>
      <c r="EU25" s="164"/>
      <c r="EV25" s="165"/>
      <c r="EW25" s="163"/>
      <c r="EX25" s="166"/>
      <c r="EY25" s="167"/>
      <c r="EZ25" s="167"/>
      <c r="FA25" s="164"/>
      <c r="FB25" s="165"/>
      <c r="FC25" s="163"/>
      <c r="FD25" s="166"/>
      <c r="FE25" s="167"/>
      <c r="FF25" s="167"/>
      <c r="FG25" s="164"/>
      <c r="FH25" s="165"/>
      <c r="FI25" s="163"/>
      <c r="FJ25" s="166"/>
      <c r="FK25" s="167"/>
      <c r="FL25" s="167"/>
      <c r="FM25" s="164"/>
      <c r="FN25" s="165"/>
      <c r="FO25" s="163"/>
      <c r="FP25" s="166"/>
      <c r="FQ25" s="167"/>
      <c r="FR25" s="167"/>
      <c r="FS25" s="164"/>
      <c r="FT25" s="165"/>
      <c r="FU25" s="163"/>
      <c r="FV25" s="166"/>
      <c r="FW25" s="167"/>
      <c r="FX25" s="167"/>
      <c r="FY25" s="164"/>
      <c r="FZ25" s="165"/>
      <c r="GA25" s="163"/>
      <c r="GB25" s="166"/>
      <c r="GC25" s="167"/>
      <c r="GD25" s="167"/>
      <c r="GE25" s="164"/>
      <c r="GF25" s="165"/>
      <c r="GG25" s="163"/>
      <c r="GH25" s="166"/>
      <c r="GI25" s="167"/>
      <c r="GJ25" s="167"/>
      <c r="GK25" s="164"/>
      <c r="GL25" s="165"/>
      <c r="GM25" s="163"/>
      <c r="GN25" s="166"/>
      <c r="GO25" s="167"/>
      <c r="GP25" s="167"/>
      <c r="GQ25" s="164"/>
      <c r="GR25" s="165"/>
      <c r="GS25" s="163"/>
      <c r="GT25" s="166"/>
      <c r="GU25" s="167"/>
      <c r="GV25" s="167"/>
      <c r="GW25" s="164"/>
      <c r="GX25" s="165"/>
      <c r="GY25" s="163"/>
      <c r="GZ25" s="166"/>
      <c r="HA25" s="167"/>
      <c r="HB25" s="167"/>
      <c r="HC25" s="164"/>
      <c r="HD25" s="165"/>
      <c r="HE25" s="163"/>
      <c r="HF25" s="166"/>
      <c r="HG25" s="167"/>
      <c r="HH25" s="167"/>
      <c r="HI25" s="164"/>
      <c r="HJ25" s="165"/>
      <c r="HK25" s="163"/>
      <c r="HL25" s="166"/>
      <c r="HM25" s="167"/>
      <c r="HN25" s="167"/>
      <c r="HO25" s="164"/>
      <c r="HP25" s="165"/>
      <c r="HQ25" s="163"/>
      <c r="HR25" s="166"/>
      <c r="HS25" s="167"/>
      <c r="HT25" s="167"/>
      <c r="HU25" s="164"/>
      <c r="HV25" s="165"/>
      <c r="HW25" s="163"/>
      <c r="HX25" s="166"/>
      <c r="HY25" s="167"/>
      <c r="HZ25" s="167"/>
      <c r="IA25" s="164"/>
      <c r="IB25" s="165"/>
      <c r="IC25" s="163"/>
      <c r="ID25" s="166"/>
      <c r="IE25" s="167"/>
      <c r="IF25" s="167"/>
      <c r="IG25" s="164"/>
      <c r="IH25" s="165"/>
      <c r="II25" s="163"/>
      <c r="IJ25" s="166"/>
      <c r="IK25" s="167"/>
      <c r="IL25" s="167"/>
      <c r="IM25" s="164"/>
      <c r="IN25" s="165"/>
      <c r="IO25" s="163"/>
      <c r="IP25" s="166"/>
      <c r="IQ25" s="167"/>
      <c r="IR25" s="167"/>
      <c r="IS25" s="164"/>
      <c r="IT25" s="165"/>
      <c r="IU25" s="163"/>
      <c r="IV25" s="166"/>
    </row>
    <row r="26" spans="1:256" ht="12.75">
      <c r="A26" s="164"/>
      <c r="B26" s="165" t="s">
        <v>418</v>
      </c>
      <c r="C26" s="163" t="s">
        <v>315</v>
      </c>
      <c r="D26" s="166">
        <v>6</v>
      </c>
      <c r="E26" s="167"/>
      <c r="F26" s="167">
        <f>D26*E26</f>
        <v>0</v>
      </c>
      <c r="G26" s="164"/>
      <c r="H26" s="165"/>
      <c r="I26" s="163"/>
      <c r="J26" s="166"/>
      <c r="K26" s="167"/>
      <c r="L26" s="167"/>
      <c r="M26" s="164"/>
      <c r="N26" s="165"/>
      <c r="O26" s="163"/>
      <c r="P26" s="166"/>
      <c r="Q26" s="167"/>
      <c r="R26" s="167"/>
      <c r="S26" s="164"/>
      <c r="T26" s="165"/>
      <c r="U26" s="163"/>
      <c r="V26" s="166"/>
      <c r="W26" s="167"/>
      <c r="X26" s="167"/>
      <c r="Y26" s="164"/>
      <c r="Z26" s="165"/>
      <c r="AA26" s="163"/>
      <c r="AB26" s="166"/>
      <c r="AC26" s="167"/>
      <c r="AD26" s="167"/>
      <c r="AE26" s="164"/>
      <c r="AF26" s="165"/>
      <c r="AG26" s="163"/>
      <c r="AH26" s="166"/>
      <c r="AI26" s="167"/>
      <c r="AJ26" s="167"/>
      <c r="AK26" s="164"/>
      <c r="AL26" s="165"/>
      <c r="AM26" s="163"/>
      <c r="AN26" s="166"/>
      <c r="AO26" s="167"/>
      <c r="AP26" s="167"/>
      <c r="AQ26" s="164"/>
      <c r="AR26" s="165"/>
      <c r="AS26" s="163"/>
      <c r="AT26" s="166"/>
      <c r="AU26" s="167"/>
      <c r="AV26" s="167"/>
      <c r="AW26" s="164"/>
      <c r="AX26" s="165"/>
      <c r="AY26" s="163"/>
      <c r="AZ26" s="166"/>
      <c r="BA26" s="167"/>
      <c r="BB26" s="167"/>
      <c r="BC26" s="164"/>
      <c r="BD26" s="165"/>
      <c r="BE26" s="163"/>
      <c r="BF26" s="166"/>
      <c r="BG26" s="167"/>
      <c r="BH26" s="167"/>
      <c r="BI26" s="164"/>
      <c r="BJ26" s="165"/>
      <c r="BK26" s="163"/>
      <c r="BL26" s="166"/>
      <c r="BM26" s="167"/>
      <c r="BN26" s="167"/>
      <c r="BO26" s="164"/>
      <c r="BP26" s="165"/>
      <c r="BQ26" s="163"/>
      <c r="BR26" s="166"/>
      <c r="BS26" s="167"/>
      <c r="BT26" s="167"/>
      <c r="BU26" s="164"/>
      <c r="BV26" s="165"/>
      <c r="BW26" s="163"/>
      <c r="BX26" s="166"/>
      <c r="BY26" s="167"/>
      <c r="BZ26" s="167"/>
      <c r="CA26" s="164"/>
      <c r="CB26" s="165"/>
      <c r="CC26" s="163"/>
      <c r="CD26" s="166"/>
      <c r="CE26" s="167"/>
      <c r="CF26" s="167"/>
      <c r="CG26" s="164"/>
      <c r="CH26" s="165"/>
      <c r="CI26" s="163"/>
      <c r="CJ26" s="166"/>
      <c r="CK26" s="167"/>
      <c r="CL26" s="167"/>
      <c r="CM26" s="164"/>
      <c r="CN26" s="165"/>
      <c r="CO26" s="163"/>
      <c r="CP26" s="166"/>
      <c r="CQ26" s="167"/>
      <c r="CR26" s="167"/>
      <c r="CS26" s="164"/>
      <c r="CT26" s="165"/>
      <c r="CU26" s="163"/>
      <c r="CV26" s="166"/>
      <c r="CW26" s="167"/>
      <c r="CX26" s="167"/>
      <c r="CY26" s="164"/>
      <c r="CZ26" s="165"/>
      <c r="DA26" s="163"/>
      <c r="DB26" s="166"/>
      <c r="DC26" s="167"/>
      <c r="DD26" s="167"/>
      <c r="DE26" s="164"/>
      <c r="DF26" s="165"/>
      <c r="DG26" s="163"/>
      <c r="DH26" s="166"/>
      <c r="DI26" s="167"/>
      <c r="DJ26" s="167"/>
      <c r="DK26" s="164"/>
      <c r="DL26" s="165"/>
      <c r="DM26" s="163"/>
      <c r="DN26" s="166"/>
      <c r="DO26" s="167"/>
      <c r="DP26" s="167"/>
      <c r="DQ26" s="164"/>
      <c r="DR26" s="165"/>
      <c r="DS26" s="163"/>
      <c r="DT26" s="166"/>
      <c r="DU26" s="167"/>
      <c r="DV26" s="167"/>
      <c r="DW26" s="164"/>
      <c r="DX26" s="165"/>
      <c r="DY26" s="163"/>
      <c r="DZ26" s="166"/>
      <c r="EA26" s="167"/>
      <c r="EB26" s="167"/>
      <c r="EC26" s="164"/>
      <c r="ED26" s="165"/>
      <c r="EE26" s="163"/>
      <c r="EF26" s="166"/>
      <c r="EG26" s="167"/>
      <c r="EH26" s="167"/>
      <c r="EI26" s="164"/>
      <c r="EJ26" s="165"/>
      <c r="EK26" s="163"/>
      <c r="EL26" s="166"/>
      <c r="EM26" s="167"/>
      <c r="EN26" s="167"/>
      <c r="EO26" s="164"/>
      <c r="EP26" s="165"/>
      <c r="EQ26" s="163"/>
      <c r="ER26" s="166"/>
      <c r="ES26" s="167"/>
      <c r="ET26" s="167"/>
      <c r="EU26" s="164"/>
      <c r="EV26" s="165"/>
      <c r="EW26" s="163"/>
      <c r="EX26" s="166"/>
      <c r="EY26" s="167"/>
      <c r="EZ26" s="167"/>
      <c r="FA26" s="164"/>
      <c r="FB26" s="165"/>
      <c r="FC26" s="163"/>
      <c r="FD26" s="166"/>
      <c r="FE26" s="167"/>
      <c r="FF26" s="167"/>
      <c r="FG26" s="164"/>
      <c r="FH26" s="165"/>
      <c r="FI26" s="163"/>
      <c r="FJ26" s="166"/>
      <c r="FK26" s="167"/>
      <c r="FL26" s="167"/>
      <c r="FM26" s="164"/>
      <c r="FN26" s="165"/>
      <c r="FO26" s="163"/>
      <c r="FP26" s="166"/>
      <c r="FQ26" s="167"/>
      <c r="FR26" s="167"/>
      <c r="FS26" s="164"/>
      <c r="FT26" s="165"/>
      <c r="FU26" s="163"/>
      <c r="FV26" s="166"/>
      <c r="FW26" s="167"/>
      <c r="FX26" s="167"/>
      <c r="FY26" s="164"/>
      <c r="FZ26" s="165"/>
      <c r="GA26" s="163"/>
      <c r="GB26" s="166"/>
      <c r="GC26" s="167"/>
      <c r="GD26" s="167"/>
      <c r="GE26" s="164"/>
      <c r="GF26" s="165"/>
      <c r="GG26" s="163"/>
      <c r="GH26" s="166"/>
      <c r="GI26" s="167"/>
      <c r="GJ26" s="167"/>
      <c r="GK26" s="164"/>
      <c r="GL26" s="165"/>
      <c r="GM26" s="163"/>
      <c r="GN26" s="166"/>
      <c r="GO26" s="167"/>
      <c r="GP26" s="167"/>
      <c r="GQ26" s="164"/>
      <c r="GR26" s="165"/>
      <c r="GS26" s="163"/>
      <c r="GT26" s="166"/>
      <c r="GU26" s="167"/>
      <c r="GV26" s="167"/>
      <c r="GW26" s="164"/>
      <c r="GX26" s="165"/>
      <c r="GY26" s="163"/>
      <c r="GZ26" s="166"/>
      <c r="HA26" s="167"/>
      <c r="HB26" s="167"/>
      <c r="HC26" s="164"/>
      <c r="HD26" s="165"/>
      <c r="HE26" s="163"/>
      <c r="HF26" s="166"/>
      <c r="HG26" s="167"/>
      <c r="HH26" s="167"/>
      <c r="HI26" s="164"/>
      <c r="HJ26" s="165"/>
      <c r="HK26" s="163"/>
      <c r="HL26" s="166"/>
      <c r="HM26" s="167"/>
      <c r="HN26" s="167"/>
      <c r="HO26" s="164"/>
      <c r="HP26" s="165"/>
      <c r="HQ26" s="163"/>
      <c r="HR26" s="166"/>
      <c r="HS26" s="167"/>
      <c r="HT26" s="167"/>
      <c r="HU26" s="164"/>
      <c r="HV26" s="165"/>
      <c r="HW26" s="163"/>
      <c r="HX26" s="166"/>
      <c r="HY26" s="167"/>
      <c r="HZ26" s="167"/>
      <c r="IA26" s="164"/>
      <c r="IB26" s="165"/>
      <c r="IC26" s="163"/>
      <c r="ID26" s="166"/>
      <c r="IE26" s="167"/>
      <c r="IF26" s="167"/>
      <c r="IG26" s="164"/>
      <c r="IH26" s="165"/>
      <c r="II26" s="163"/>
      <c r="IJ26" s="166"/>
      <c r="IK26" s="167"/>
      <c r="IL26" s="167"/>
      <c r="IM26" s="164"/>
      <c r="IN26" s="165"/>
      <c r="IO26" s="163"/>
      <c r="IP26" s="166"/>
      <c r="IQ26" s="167"/>
      <c r="IR26" s="167"/>
      <c r="IS26" s="164"/>
      <c r="IT26" s="165"/>
      <c r="IU26" s="163"/>
      <c r="IV26" s="166"/>
    </row>
    <row r="27" spans="1:256" ht="12.75">
      <c r="A27" s="164"/>
      <c r="B27" s="260" t="s">
        <v>541</v>
      </c>
      <c r="C27" s="163" t="s">
        <v>315</v>
      </c>
      <c r="D27" s="166">
        <v>2</v>
      </c>
      <c r="E27" s="167"/>
      <c r="F27" s="167">
        <f>D27*E27</f>
        <v>0</v>
      </c>
      <c r="G27" s="164"/>
      <c r="H27" s="165"/>
      <c r="I27" s="163"/>
      <c r="J27" s="166"/>
      <c r="K27" s="167"/>
      <c r="L27" s="167"/>
      <c r="M27" s="164"/>
      <c r="N27" s="165"/>
      <c r="O27" s="163"/>
      <c r="P27" s="166"/>
      <c r="Q27" s="167"/>
      <c r="R27" s="167"/>
      <c r="S27" s="164"/>
      <c r="T27" s="165"/>
      <c r="U27" s="163"/>
      <c r="V27" s="166"/>
      <c r="W27" s="167"/>
      <c r="X27" s="167"/>
      <c r="Y27" s="164"/>
      <c r="Z27" s="165"/>
      <c r="AA27" s="163"/>
      <c r="AB27" s="166"/>
      <c r="AC27" s="167"/>
      <c r="AD27" s="167"/>
      <c r="AE27" s="164"/>
      <c r="AF27" s="165"/>
      <c r="AG27" s="163"/>
      <c r="AH27" s="166"/>
      <c r="AI27" s="167"/>
      <c r="AJ27" s="167"/>
      <c r="AK27" s="164"/>
      <c r="AL27" s="165"/>
      <c r="AM27" s="163"/>
      <c r="AN27" s="166"/>
      <c r="AO27" s="167"/>
      <c r="AP27" s="167"/>
      <c r="AQ27" s="164"/>
      <c r="AR27" s="165"/>
      <c r="AS27" s="163"/>
      <c r="AT27" s="166"/>
      <c r="AU27" s="167"/>
      <c r="AV27" s="167"/>
      <c r="AW27" s="164"/>
      <c r="AX27" s="165"/>
      <c r="AY27" s="163"/>
      <c r="AZ27" s="166"/>
      <c r="BA27" s="167"/>
      <c r="BB27" s="167"/>
      <c r="BC27" s="164"/>
      <c r="BD27" s="165"/>
      <c r="BE27" s="163"/>
      <c r="BF27" s="166"/>
      <c r="BG27" s="167"/>
      <c r="BH27" s="167"/>
      <c r="BI27" s="164"/>
      <c r="BJ27" s="165"/>
      <c r="BK27" s="163"/>
      <c r="BL27" s="166"/>
      <c r="BM27" s="167"/>
      <c r="BN27" s="167"/>
      <c r="BO27" s="164"/>
      <c r="BP27" s="165"/>
      <c r="BQ27" s="163"/>
      <c r="BR27" s="166"/>
      <c r="BS27" s="167"/>
      <c r="BT27" s="167"/>
      <c r="BU27" s="164"/>
      <c r="BV27" s="165"/>
      <c r="BW27" s="163"/>
      <c r="BX27" s="166"/>
      <c r="BY27" s="167"/>
      <c r="BZ27" s="167"/>
      <c r="CA27" s="164"/>
      <c r="CB27" s="165"/>
      <c r="CC27" s="163"/>
      <c r="CD27" s="166"/>
      <c r="CE27" s="167"/>
      <c r="CF27" s="167"/>
      <c r="CG27" s="164"/>
      <c r="CH27" s="165"/>
      <c r="CI27" s="163"/>
      <c r="CJ27" s="166"/>
      <c r="CK27" s="167"/>
      <c r="CL27" s="167"/>
      <c r="CM27" s="164"/>
      <c r="CN27" s="165"/>
      <c r="CO27" s="163"/>
      <c r="CP27" s="166"/>
      <c r="CQ27" s="167"/>
      <c r="CR27" s="167"/>
      <c r="CS27" s="164"/>
      <c r="CT27" s="165"/>
      <c r="CU27" s="163"/>
      <c r="CV27" s="166"/>
      <c r="CW27" s="167"/>
      <c r="CX27" s="167"/>
      <c r="CY27" s="164"/>
      <c r="CZ27" s="165"/>
      <c r="DA27" s="163"/>
      <c r="DB27" s="166"/>
      <c r="DC27" s="167"/>
      <c r="DD27" s="167"/>
      <c r="DE27" s="164"/>
      <c r="DF27" s="165"/>
      <c r="DG27" s="163"/>
      <c r="DH27" s="166"/>
      <c r="DI27" s="167"/>
      <c r="DJ27" s="167"/>
      <c r="DK27" s="164"/>
      <c r="DL27" s="165"/>
      <c r="DM27" s="163"/>
      <c r="DN27" s="166"/>
      <c r="DO27" s="167"/>
      <c r="DP27" s="167"/>
      <c r="DQ27" s="164"/>
      <c r="DR27" s="165"/>
      <c r="DS27" s="163"/>
      <c r="DT27" s="166"/>
      <c r="DU27" s="167"/>
      <c r="DV27" s="167"/>
      <c r="DW27" s="164"/>
      <c r="DX27" s="165"/>
      <c r="DY27" s="163"/>
      <c r="DZ27" s="166"/>
      <c r="EA27" s="167"/>
      <c r="EB27" s="167"/>
      <c r="EC27" s="164"/>
      <c r="ED27" s="165"/>
      <c r="EE27" s="163"/>
      <c r="EF27" s="166"/>
      <c r="EG27" s="167"/>
      <c r="EH27" s="167"/>
      <c r="EI27" s="164"/>
      <c r="EJ27" s="165"/>
      <c r="EK27" s="163"/>
      <c r="EL27" s="166"/>
      <c r="EM27" s="167"/>
      <c r="EN27" s="167"/>
      <c r="EO27" s="164"/>
      <c r="EP27" s="165"/>
      <c r="EQ27" s="163"/>
      <c r="ER27" s="166"/>
      <c r="ES27" s="167"/>
      <c r="ET27" s="167"/>
      <c r="EU27" s="164"/>
      <c r="EV27" s="165"/>
      <c r="EW27" s="163"/>
      <c r="EX27" s="166"/>
      <c r="EY27" s="167"/>
      <c r="EZ27" s="167"/>
      <c r="FA27" s="164"/>
      <c r="FB27" s="165"/>
      <c r="FC27" s="163"/>
      <c r="FD27" s="166"/>
      <c r="FE27" s="167"/>
      <c r="FF27" s="167"/>
      <c r="FG27" s="164"/>
      <c r="FH27" s="165"/>
      <c r="FI27" s="163"/>
      <c r="FJ27" s="166"/>
      <c r="FK27" s="167"/>
      <c r="FL27" s="167"/>
      <c r="FM27" s="164"/>
      <c r="FN27" s="165"/>
      <c r="FO27" s="163"/>
      <c r="FP27" s="166"/>
      <c r="FQ27" s="167"/>
      <c r="FR27" s="167"/>
      <c r="FS27" s="164"/>
      <c r="FT27" s="165"/>
      <c r="FU27" s="163"/>
      <c r="FV27" s="166"/>
      <c r="FW27" s="167"/>
      <c r="FX27" s="167"/>
      <c r="FY27" s="164"/>
      <c r="FZ27" s="165"/>
      <c r="GA27" s="163"/>
      <c r="GB27" s="166"/>
      <c r="GC27" s="167"/>
      <c r="GD27" s="167"/>
      <c r="GE27" s="164"/>
      <c r="GF27" s="165"/>
      <c r="GG27" s="163"/>
      <c r="GH27" s="166"/>
      <c r="GI27" s="167"/>
      <c r="GJ27" s="167"/>
      <c r="GK27" s="164"/>
      <c r="GL27" s="165"/>
      <c r="GM27" s="163"/>
      <c r="GN27" s="166"/>
      <c r="GO27" s="167"/>
      <c r="GP27" s="167"/>
      <c r="GQ27" s="164"/>
      <c r="GR27" s="165"/>
      <c r="GS27" s="163"/>
      <c r="GT27" s="166"/>
      <c r="GU27" s="167"/>
      <c r="GV27" s="167"/>
      <c r="GW27" s="164"/>
      <c r="GX27" s="165"/>
      <c r="GY27" s="163"/>
      <c r="GZ27" s="166"/>
      <c r="HA27" s="167"/>
      <c r="HB27" s="167"/>
      <c r="HC27" s="164"/>
      <c r="HD27" s="165"/>
      <c r="HE27" s="163"/>
      <c r="HF27" s="166"/>
      <c r="HG27" s="167"/>
      <c r="HH27" s="167"/>
      <c r="HI27" s="164"/>
      <c r="HJ27" s="165"/>
      <c r="HK27" s="163"/>
      <c r="HL27" s="166"/>
      <c r="HM27" s="167"/>
      <c r="HN27" s="167"/>
      <c r="HO27" s="164"/>
      <c r="HP27" s="165"/>
      <c r="HQ27" s="163"/>
      <c r="HR27" s="166"/>
      <c r="HS27" s="167"/>
      <c r="HT27" s="167"/>
      <c r="HU27" s="164"/>
      <c r="HV27" s="165"/>
      <c r="HW27" s="163"/>
      <c r="HX27" s="166"/>
      <c r="HY27" s="167"/>
      <c r="HZ27" s="167"/>
      <c r="IA27" s="164"/>
      <c r="IB27" s="165"/>
      <c r="IC27" s="163"/>
      <c r="ID27" s="166"/>
      <c r="IE27" s="167"/>
      <c r="IF27" s="167"/>
      <c r="IG27" s="164"/>
      <c r="IH27" s="165"/>
      <c r="II27" s="163"/>
      <c r="IJ27" s="166"/>
      <c r="IK27" s="167"/>
      <c r="IL27" s="167"/>
      <c r="IM27" s="164"/>
      <c r="IN27" s="165"/>
      <c r="IO27" s="163"/>
      <c r="IP27" s="166"/>
      <c r="IQ27" s="167"/>
      <c r="IR27" s="167"/>
      <c r="IS27" s="164"/>
      <c r="IT27" s="165"/>
      <c r="IU27" s="163"/>
      <c r="IV27" s="166"/>
    </row>
    <row r="28" spans="2:6" ht="14.25">
      <c r="B28" s="138" t="s">
        <v>419</v>
      </c>
      <c r="C28" s="218"/>
      <c r="D28" s="218"/>
      <c r="E28" s="218"/>
      <c r="F28" s="218"/>
    </row>
    <row r="29" spans="1:256" ht="12.75">
      <c r="A29" s="164"/>
      <c r="B29" s="165" t="s">
        <v>420</v>
      </c>
      <c r="C29" s="163" t="s">
        <v>315</v>
      </c>
      <c r="D29" s="166">
        <v>1</v>
      </c>
      <c r="E29" s="167"/>
      <c r="F29" s="167">
        <f>D29*E29</f>
        <v>0</v>
      </c>
      <c r="G29" s="164"/>
      <c r="H29" s="165"/>
      <c r="I29" s="163"/>
      <c r="J29" s="166"/>
      <c r="K29" s="167"/>
      <c r="L29" s="167"/>
      <c r="M29" s="164"/>
      <c r="N29" s="165"/>
      <c r="O29" s="163"/>
      <c r="P29" s="166"/>
      <c r="Q29" s="167"/>
      <c r="R29" s="167"/>
      <c r="S29" s="164"/>
      <c r="T29" s="165"/>
      <c r="U29" s="163"/>
      <c r="V29" s="166"/>
      <c r="W29" s="167"/>
      <c r="X29" s="167"/>
      <c r="Y29" s="164"/>
      <c r="Z29" s="165"/>
      <c r="AA29" s="163"/>
      <c r="AB29" s="166"/>
      <c r="AC29" s="167"/>
      <c r="AD29" s="167"/>
      <c r="AE29" s="164"/>
      <c r="AF29" s="165"/>
      <c r="AG29" s="163"/>
      <c r="AH29" s="166"/>
      <c r="AI29" s="167"/>
      <c r="AJ29" s="167"/>
      <c r="AK29" s="164"/>
      <c r="AL29" s="165"/>
      <c r="AM29" s="163"/>
      <c r="AN29" s="166"/>
      <c r="AO29" s="167"/>
      <c r="AP29" s="167"/>
      <c r="AQ29" s="164"/>
      <c r="AR29" s="165"/>
      <c r="AS29" s="163"/>
      <c r="AT29" s="166"/>
      <c r="AU29" s="167"/>
      <c r="AV29" s="167"/>
      <c r="AW29" s="164"/>
      <c r="AX29" s="165"/>
      <c r="AY29" s="163"/>
      <c r="AZ29" s="166"/>
      <c r="BA29" s="167"/>
      <c r="BB29" s="167"/>
      <c r="BC29" s="164"/>
      <c r="BD29" s="165"/>
      <c r="BE29" s="163"/>
      <c r="BF29" s="166"/>
      <c r="BG29" s="167"/>
      <c r="BH29" s="167"/>
      <c r="BI29" s="164"/>
      <c r="BJ29" s="165"/>
      <c r="BK29" s="163"/>
      <c r="BL29" s="166"/>
      <c r="BM29" s="167"/>
      <c r="BN29" s="167"/>
      <c r="BO29" s="164"/>
      <c r="BP29" s="165"/>
      <c r="BQ29" s="163"/>
      <c r="BR29" s="166"/>
      <c r="BS29" s="167"/>
      <c r="BT29" s="167"/>
      <c r="BU29" s="164"/>
      <c r="BV29" s="165"/>
      <c r="BW29" s="163"/>
      <c r="BX29" s="166"/>
      <c r="BY29" s="167"/>
      <c r="BZ29" s="167"/>
      <c r="CA29" s="164"/>
      <c r="CB29" s="165"/>
      <c r="CC29" s="163"/>
      <c r="CD29" s="166"/>
      <c r="CE29" s="167"/>
      <c r="CF29" s="167"/>
      <c r="CG29" s="164"/>
      <c r="CH29" s="165"/>
      <c r="CI29" s="163"/>
      <c r="CJ29" s="166"/>
      <c r="CK29" s="167"/>
      <c r="CL29" s="167"/>
      <c r="CM29" s="164"/>
      <c r="CN29" s="165"/>
      <c r="CO29" s="163"/>
      <c r="CP29" s="166"/>
      <c r="CQ29" s="167"/>
      <c r="CR29" s="167"/>
      <c r="CS29" s="164"/>
      <c r="CT29" s="165"/>
      <c r="CU29" s="163"/>
      <c r="CV29" s="166"/>
      <c r="CW29" s="167"/>
      <c r="CX29" s="167"/>
      <c r="CY29" s="164"/>
      <c r="CZ29" s="165"/>
      <c r="DA29" s="163"/>
      <c r="DB29" s="166"/>
      <c r="DC29" s="167"/>
      <c r="DD29" s="167"/>
      <c r="DE29" s="164"/>
      <c r="DF29" s="165"/>
      <c r="DG29" s="163"/>
      <c r="DH29" s="166"/>
      <c r="DI29" s="167"/>
      <c r="DJ29" s="167"/>
      <c r="DK29" s="164"/>
      <c r="DL29" s="165"/>
      <c r="DM29" s="163"/>
      <c r="DN29" s="166"/>
      <c r="DO29" s="167"/>
      <c r="DP29" s="167"/>
      <c r="DQ29" s="164"/>
      <c r="DR29" s="165"/>
      <c r="DS29" s="163"/>
      <c r="DT29" s="166"/>
      <c r="DU29" s="167"/>
      <c r="DV29" s="167"/>
      <c r="DW29" s="164"/>
      <c r="DX29" s="165"/>
      <c r="DY29" s="163"/>
      <c r="DZ29" s="166"/>
      <c r="EA29" s="167"/>
      <c r="EB29" s="167"/>
      <c r="EC29" s="164"/>
      <c r="ED29" s="165"/>
      <c r="EE29" s="163"/>
      <c r="EF29" s="166"/>
      <c r="EG29" s="167"/>
      <c r="EH29" s="167"/>
      <c r="EI29" s="164"/>
      <c r="EJ29" s="165"/>
      <c r="EK29" s="163"/>
      <c r="EL29" s="166"/>
      <c r="EM29" s="167"/>
      <c r="EN29" s="167"/>
      <c r="EO29" s="164"/>
      <c r="EP29" s="165"/>
      <c r="EQ29" s="163"/>
      <c r="ER29" s="166"/>
      <c r="ES29" s="167"/>
      <c r="ET29" s="167"/>
      <c r="EU29" s="164"/>
      <c r="EV29" s="165"/>
      <c r="EW29" s="163"/>
      <c r="EX29" s="166"/>
      <c r="EY29" s="167"/>
      <c r="EZ29" s="167"/>
      <c r="FA29" s="164"/>
      <c r="FB29" s="165"/>
      <c r="FC29" s="163"/>
      <c r="FD29" s="166"/>
      <c r="FE29" s="167"/>
      <c r="FF29" s="167"/>
      <c r="FG29" s="164"/>
      <c r="FH29" s="165"/>
      <c r="FI29" s="163"/>
      <c r="FJ29" s="166"/>
      <c r="FK29" s="167"/>
      <c r="FL29" s="167"/>
      <c r="FM29" s="164"/>
      <c r="FN29" s="165"/>
      <c r="FO29" s="163"/>
      <c r="FP29" s="166"/>
      <c r="FQ29" s="167"/>
      <c r="FR29" s="167"/>
      <c r="FS29" s="164"/>
      <c r="FT29" s="165"/>
      <c r="FU29" s="163"/>
      <c r="FV29" s="166"/>
      <c r="FW29" s="167"/>
      <c r="FX29" s="167"/>
      <c r="FY29" s="164"/>
      <c r="FZ29" s="165"/>
      <c r="GA29" s="163"/>
      <c r="GB29" s="166"/>
      <c r="GC29" s="167"/>
      <c r="GD29" s="167"/>
      <c r="GE29" s="164"/>
      <c r="GF29" s="165"/>
      <c r="GG29" s="163"/>
      <c r="GH29" s="166"/>
      <c r="GI29" s="167"/>
      <c r="GJ29" s="167"/>
      <c r="GK29" s="164"/>
      <c r="GL29" s="165"/>
      <c r="GM29" s="163"/>
      <c r="GN29" s="166"/>
      <c r="GO29" s="167"/>
      <c r="GP29" s="167"/>
      <c r="GQ29" s="164"/>
      <c r="GR29" s="165"/>
      <c r="GS29" s="163"/>
      <c r="GT29" s="166"/>
      <c r="GU29" s="167"/>
      <c r="GV29" s="167"/>
      <c r="GW29" s="164"/>
      <c r="GX29" s="165"/>
      <c r="GY29" s="163"/>
      <c r="GZ29" s="166"/>
      <c r="HA29" s="167"/>
      <c r="HB29" s="167"/>
      <c r="HC29" s="164"/>
      <c r="HD29" s="165"/>
      <c r="HE29" s="163"/>
      <c r="HF29" s="166"/>
      <c r="HG29" s="167"/>
      <c r="HH29" s="167"/>
      <c r="HI29" s="164"/>
      <c r="HJ29" s="165"/>
      <c r="HK29" s="163"/>
      <c r="HL29" s="166"/>
      <c r="HM29" s="167"/>
      <c r="HN29" s="167"/>
      <c r="HO29" s="164"/>
      <c r="HP29" s="165"/>
      <c r="HQ29" s="163"/>
      <c r="HR29" s="166"/>
      <c r="HS29" s="167"/>
      <c r="HT29" s="167"/>
      <c r="HU29" s="164"/>
      <c r="HV29" s="165"/>
      <c r="HW29" s="163"/>
      <c r="HX29" s="166"/>
      <c r="HY29" s="167"/>
      <c r="HZ29" s="167"/>
      <c r="IA29" s="164"/>
      <c r="IB29" s="165"/>
      <c r="IC29" s="163"/>
      <c r="ID29" s="166"/>
      <c r="IE29" s="167"/>
      <c r="IF29" s="167"/>
      <c r="IG29" s="164"/>
      <c r="IH29" s="165"/>
      <c r="II29" s="163"/>
      <c r="IJ29" s="166"/>
      <c r="IK29" s="167"/>
      <c r="IL29" s="167"/>
      <c r="IM29" s="164"/>
      <c r="IN29" s="165"/>
      <c r="IO29" s="163"/>
      <c r="IP29" s="166"/>
      <c r="IQ29" s="167"/>
      <c r="IR29" s="167"/>
      <c r="IS29" s="164"/>
      <c r="IT29" s="165"/>
      <c r="IU29" s="163"/>
      <c r="IV29" s="166"/>
    </row>
    <row r="30" spans="1:256" ht="12.75">
      <c r="A30" s="164"/>
      <c r="B30" s="165" t="s">
        <v>421</v>
      </c>
      <c r="C30" s="163" t="s">
        <v>315</v>
      </c>
      <c r="D30" s="166">
        <v>6</v>
      </c>
      <c r="E30" s="167"/>
      <c r="F30" s="167">
        <f>D30*E30</f>
        <v>0</v>
      </c>
      <c r="G30" s="164"/>
      <c r="H30" s="165"/>
      <c r="I30" s="163"/>
      <c r="J30" s="166"/>
      <c r="K30" s="167"/>
      <c r="L30" s="167"/>
      <c r="M30" s="164"/>
      <c r="N30" s="165"/>
      <c r="O30" s="163"/>
      <c r="P30" s="166"/>
      <c r="Q30" s="167"/>
      <c r="R30" s="167"/>
      <c r="S30" s="164"/>
      <c r="T30" s="165"/>
      <c r="U30" s="163"/>
      <c r="V30" s="166"/>
      <c r="W30" s="167"/>
      <c r="X30" s="167"/>
      <c r="Y30" s="164"/>
      <c r="Z30" s="165"/>
      <c r="AA30" s="163"/>
      <c r="AB30" s="166"/>
      <c r="AC30" s="167"/>
      <c r="AD30" s="167"/>
      <c r="AE30" s="164"/>
      <c r="AF30" s="165"/>
      <c r="AG30" s="163"/>
      <c r="AH30" s="166"/>
      <c r="AI30" s="167"/>
      <c r="AJ30" s="167"/>
      <c r="AK30" s="164"/>
      <c r="AL30" s="165"/>
      <c r="AM30" s="163"/>
      <c r="AN30" s="166"/>
      <c r="AO30" s="167"/>
      <c r="AP30" s="167"/>
      <c r="AQ30" s="164"/>
      <c r="AR30" s="165"/>
      <c r="AS30" s="163"/>
      <c r="AT30" s="166"/>
      <c r="AU30" s="167"/>
      <c r="AV30" s="167"/>
      <c r="AW30" s="164"/>
      <c r="AX30" s="165"/>
      <c r="AY30" s="163"/>
      <c r="AZ30" s="166"/>
      <c r="BA30" s="167"/>
      <c r="BB30" s="167"/>
      <c r="BC30" s="164"/>
      <c r="BD30" s="165"/>
      <c r="BE30" s="163"/>
      <c r="BF30" s="166"/>
      <c r="BG30" s="167"/>
      <c r="BH30" s="167"/>
      <c r="BI30" s="164"/>
      <c r="BJ30" s="165"/>
      <c r="BK30" s="163"/>
      <c r="BL30" s="166"/>
      <c r="BM30" s="167"/>
      <c r="BN30" s="167"/>
      <c r="BO30" s="164"/>
      <c r="BP30" s="165"/>
      <c r="BQ30" s="163"/>
      <c r="BR30" s="166"/>
      <c r="BS30" s="167"/>
      <c r="BT30" s="167"/>
      <c r="BU30" s="164"/>
      <c r="BV30" s="165"/>
      <c r="BW30" s="163"/>
      <c r="BX30" s="166"/>
      <c r="BY30" s="167"/>
      <c r="BZ30" s="167"/>
      <c r="CA30" s="164"/>
      <c r="CB30" s="165"/>
      <c r="CC30" s="163"/>
      <c r="CD30" s="166"/>
      <c r="CE30" s="167"/>
      <c r="CF30" s="167"/>
      <c r="CG30" s="164"/>
      <c r="CH30" s="165"/>
      <c r="CI30" s="163"/>
      <c r="CJ30" s="166"/>
      <c r="CK30" s="167"/>
      <c r="CL30" s="167"/>
      <c r="CM30" s="164"/>
      <c r="CN30" s="165"/>
      <c r="CO30" s="163"/>
      <c r="CP30" s="166"/>
      <c r="CQ30" s="167"/>
      <c r="CR30" s="167"/>
      <c r="CS30" s="164"/>
      <c r="CT30" s="165"/>
      <c r="CU30" s="163"/>
      <c r="CV30" s="166"/>
      <c r="CW30" s="167"/>
      <c r="CX30" s="167"/>
      <c r="CY30" s="164"/>
      <c r="CZ30" s="165"/>
      <c r="DA30" s="163"/>
      <c r="DB30" s="166"/>
      <c r="DC30" s="167"/>
      <c r="DD30" s="167"/>
      <c r="DE30" s="164"/>
      <c r="DF30" s="165"/>
      <c r="DG30" s="163"/>
      <c r="DH30" s="166"/>
      <c r="DI30" s="167"/>
      <c r="DJ30" s="167"/>
      <c r="DK30" s="164"/>
      <c r="DL30" s="165"/>
      <c r="DM30" s="163"/>
      <c r="DN30" s="166"/>
      <c r="DO30" s="167"/>
      <c r="DP30" s="167"/>
      <c r="DQ30" s="164"/>
      <c r="DR30" s="165"/>
      <c r="DS30" s="163"/>
      <c r="DT30" s="166"/>
      <c r="DU30" s="167"/>
      <c r="DV30" s="167"/>
      <c r="DW30" s="164"/>
      <c r="DX30" s="165"/>
      <c r="DY30" s="163"/>
      <c r="DZ30" s="166"/>
      <c r="EA30" s="167"/>
      <c r="EB30" s="167"/>
      <c r="EC30" s="164"/>
      <c r="ED30" s="165"/>
      <c r="EE30" s="163"/>
      <c r="EF30" s="166"/>
      <c r="EG30" s="167"/>
      <c r="EH30" s="167"/>
      <c r="EI30" s="164"/>
      <c r="EJ30" s="165"/>
      <c r="EK30" s="163"/>
      <c r="EL30" s="166"/>
      <c r="EM30" s="167"/>
      <c r="EN30" s="167"/>
      <c r="EO30" s="164"/>
      <c r="EP30" s="165"/>
      <c r="EQ30" s="163"/>
      <c r="ER30" s="166"/>
      <c r="ES30" s="167"/>
      <c r="ET30" s="167"/>
      <c r="EU30" s="164"/>
      <c r="EV30" s="165"/>
      <c r="EW30" s="163"/>
      <c r="EX30" s="166"/>
      <c r="EY30" s="167"/>
      <c r="EZ30" s="167"/>
      <c r="FA30" s="164"/>
      <c r="FB30" s="165"/>
      <c r="FC30" s="163"/>
      <c r="FD30" s="166"/>
      <c r="FE30" s="167"/>
      <c r="FF30" s="167"/>
      <c r="FG30" s="164"/>
      <c r="FH30" s="165"/>
      <c r="FI30" s="163"/>
      <c r="FJ30" s="166"/>
      <c r="FK30" s="167"/>
      <c r="FL30" s="167"/>
      <c r="FM30" s="164"/>
      <c r="FN30" s="165"/>
      <c r="FO30" s="163"/>
      <c r="FP30" s="166"/>
      <c r="FQ30" s="167"/>
      <c r="FR30" s="167"/>
      <c r="FS30" s="164"/>
      <c r="FT30" s="165"/>
      <c r="FU30" s="163"/>
      <c r="FV30" s="166"/>
      <c r="FW30" s="167"/>
      <c r="FX30" s="167"/>
      <c r="FY30" s="164"/>
      <c r="FZ30" s="165"/>
      <c r="GA30" s="163"/>
      <c r="GB30" s="166"/>
      <c r="GC30" s="167"/>
      <c r="GD30" s="167"/>
      <c r="GE30" s="164"/>
      <c r="GF30" s="165"/>
      <c r="GG30" s="163"/>
      <c r="GH30" s="166"/>
      <c r="GI30" s="167"/>
      <c r="GJ30" s="167"/>
      <c r="GK30" s="164"/>
      <c r="GL30" s="165"/>
      <c r="GM30" s="163"/>
      <c r="GN30" s="166"/>
      <c r="GO30" s="167"/>
      <c r="GP30" s="167"/>
      <c r="GQ30" s="164"/>
      <c r="GR30" s="165"/>
      <c r="GS30" s="163"/>
      <c r="GT30" s="166"/>
      <c r="GU30" s="167"/>
      <c r="GV30" s="167"/>
      <c r="GW30" s="164"/>
      <c r="GX30" s="165"/>
      <c r="GY30" s="163"/>
      <c r="GZ30" s="166"/>
      <c r="HA30" s="167"/>
      <c r="HB30" s="167"/>
      <c r="HC30" s="164"/>
      <c r="HD30" s="165"/>
      <c r="HE30" s="163"/>
      <c r="HF30" s="166"/>
      <c r="HG30" s="167"/>
      <c r="HH30" s="167"/>
      <c r="HI30" s="164"/>
      <c r="HJ30" s="165"/>
      <c r="HK30" s="163"/>
      <c r="HL30" s="166"/>
      <c r="HM30" s="167"/>
      <c r="HN30" s="167"/>
      <c r="HO30" s="164"/>
      <c r="HP30" s="165"/>
      <c r="HQ30" s="163"/>
      <c r="HR30" s="166"/>
      <c r="HS30" s="167"/>
      <c r="HT30" s="167"/>
      <c r="HU30" s="164"/>
      <c r="HV30" s="165"/>
      <c r="HW30" s="163"/>
      <c r="HX30" s="166"/>
      <c r="HY30" s="167"/>
      <c r="HZ30" s="167"/>
      <c r="IA30" s="164"/>
      <c r="IB30" s="165"/>
      <c r="IC30" s="163"/>
      <c r="ID30" s="166"/>
      <c r="IE30" s="167"/>
      <c r="IF30" s="167"/>
      <c r="IG30" s="164"/>
      <c r="IH30" s="165"/>
      <c r="II30" s="163"/>
      <c r="IJ30" s="166"/>
      <c r="IK30" s="167"/>
      <c r="IL30" s="167"/>
      <c r="IM30" s="164"/>
      <c r="IN30" s="165"/>
      <c r="IO30" s="163"/>
      <c r="IP30" s="166"/>
      <c r="IQ30" s="167"/>
      <c r="IR30" s="167"/>
      <c r="IS30" s="164"/>
      <c r="IT30" s="165"/>
      <c r="IU30" s="163"/>
      <c r="IV30" s="166"/>
    </row>
    <row r="31" spans="1:256" ht="12.75">
      <c r="A31" s="164"/>
      <c r="B31" s="165" t="s">
        <v>422</v>
      </c>
      <c r="C31" s="163" t="s">
        <v>315</v>
      </c>
      <c r="D31" s="166">
        <v>1</v>
      </c>
      <c r="E31" s="167"/>
      <c r="F31" s="167">
        <f>D31*E31</f>
        <v>0</v>
      </c>
      <c r="G31" s="164"/>
      <c r="H31" s="165"/>
      <c r="I31" s="163"/>
      <c r="J31" s="166"/>
      <c r="K31" s="167"/>
      <c r="L31" s="167"/>
      <c r="M31" s="164"/>
      <c r="N31" s="165"/>
      <c r="O31" s="163"/>
      <c r="P31" s="166"/>
      <c r="Q31" s="167"/>
      <c r="R31" s="167"/>
      <c r="S31" s="164"/>
      <c r="T31" s="165"/>
      <c r="U31" s="163"/>
      <c r="V31" s="166"/>
      <c r="W31" s="167"/>
      <c r="X31" s="167"/>
      <c r="Y31" s="164"/>
      <c r="Z31" s="165"/>
      <c r="AA31" s="163"/>
      <c r="AB31" s="166"/>
      <c r="AC31" s="167"/>
      <c r="AD31" s="167"/>
      <c r="AE31" s="164"/>
      <c r="AF31" s="165"/>
      <c r="AG31" s="163"/>
      <c r="AH31" s="166"/>
      <c r="AI31" s="167"/>
      <c r="AJ31" s="167"/>
      <c r="AK31" s="164"/>
      <c r="AL31" s="165"/>
      <c r="AM31" s="163"/>
      <c r="AN31" s="166"/>
      <c r="AO31" s="167"/>
      <c r="AP31" s="167"/>
      <c r="AQ31" s="164"/>
      <c r="AR31" s="165"/>
      <c r="AS31" s="163"/>
      <c r="AT31" s="166"/>
      <c r="AU31" s="167"/>
      <c r="AV31" s="167"/>
      <c r="AW31" s="164"/>
      <c r="AX31" s="165"/>
      <c r="AY31" s="163"/>
      <c r="AZ31" s="166"/>
      <c r="BA31" s="167"/>
      <c r="BB31" s="167"/>
      <c r="BC31" s="164"/>
      <c r="BD31" s="165"/>
      <c r="BE31" s="163"/>
      <c r="BF31" s="166"/>
      <c r="BG31" s="167"/>
      <c r="BH31" s="167"/>
      <c r="BI31" s="164"/>
      <c r="BJ31" s="165"/>
      <c r="BK31" s="163"/>
      <c r="BL31" s="166"/>
      <c r="BM31" s="167"/>
      <c r="BN31" s="167"/>
      <c r="BO31" s="164"/>
      <c r="BP31" s="165"/>
      <c r="BQ31" s="163"/>
      <c r="BR31" s="166"/>
      <c r="BS31" s="167"/>
      <c r="BT31" s="167"/>
      <c r="BU31" s="164"/>
      <c r="BV31" s="165"/>
      <c r="BW31" s="163"/>
      <c r="BX31" s="166"/>
      <c r="BY31" s="167"/>
      <c r="BZ31" s="167"/>
      <c r="CA31" s="164"/>
      <c r="CB31" s="165"/>
      <c r="CC31" s="163"/>
      <c r="CD31" s="166"/>
      <c r="CE31" s="167"/>
      <c r="CF31" s="167"/>
      <c r="CG31" s="164"/>
      <c r="CH31" s="165"/>
      <c r="CI31" s="163"/>
      <c r="CJ31" s="166"/>
      <c r="CK31" s="167"/>
      <c r="CL31" s="167"/>
      <c r="CM31" s="164"/>
      <c r="CN31" s="165"/>
      <c r="CO31" s="163"/>
      <c r="CP31" s="166"/>
      <c r="CQ31" s="167"/>
      <c r="CR31" s="167"/>
      <c r="CS31" s="164"/>
      <c r="CT31" s="165"/>
      <c r="CU31" s="163"/>
      <c r="CV31" s="166"/>
      <c r="CW31" s="167"/>
      <c r="CX31" s="167"/>
      <c r="CY31" s="164"/>
      <c r="CZ31" s="165"/>
      <c r="DA31" s="163"/>
      <c r="DB31" s="166"/>
      <c r="DC31" s="167"/>
      <c r="DD31" s="167"/>
      <c r="DE31" s="164"/>
      <c r="DF31" s="165"/>
      <c r="DG31" s="163"/>
      <c r="DH31" s="166"/>
      <c r="DI31" s="167"/>
      <c r="DJ31" s="167"/>
      <c r="DK31" s="164"/>
      <c r="DL31" s="165"/>
      <c r="DM31" s="163"/>
      <c r="DN31" s="166"/>
      <c r="DO31" s="167"/>
      <c r="DP31" s="167"/>
      <c r="DQ31" s="164"/>
      <c r="DR31" s="165"/>
      <c r="DS31" s="163"/>
      <c r="DT31" s="166"/>
      <c r="DU31" s="167"/>
      <c r="DV31" s="167"/>
      <c r="DW31" s="164"/>
      <c r="DX31" s="165"/>
      <c r="DY31" s="163"/>
      <c r="DZ31" s="166"/>
      <c r="EA31" s="167"/>
      <c r="EB31" s="167"/>
      <c r="EC31" s="164"/>
      <c r="ED31" s="165"/>
      <c r="EE31" s="163"/>
      <c r="EF31" s="166"/>
      <c r="EG31" s="167"/>
      <c r="EH31" s="167"/>
      <c r="EI31" s="164"/>
      <c r="EJ31" s="165"/>
      <c r="EK31" s="163"/>
      <c r="EL31" s="166"/>
      <c r="EM31" s="167"/>
      <c r="EN31" s="167"/>
      <c r="EO31" s="164"/>
      <c r="EP31" s="165"/>
      <c r="EQ31" s="163"/>
      <c r="ER31" s="166"/>
      <c r="ES31" s="167"/>
      <c r="ET31" s="167"/>
      <c r="EU31" s="164"/>
      <c r="EV31" s="165"/>
      <c r="EW31" s="163"/>
      <c r="EX31" s="166"/>
      <c r="EY31" s="167"/>
      <c r="EZ31" s="167"/>
      <c r="FA31" s="164"/>
      <c r="FB31" s="165"/>
      <c r="FC31" s="163"/>
      <c r="FD31" s="166"/>
      <c r="FE31" s="167"/>
      <c r="FF31" s="167"/>
      <c r="FG31" s="164"/>
      <c r="FH31" s="165"/>
      <c r="FI31" s="163"/>
      <c r="FJ31" s="166"/>
      <c r="FK31" s="167"/>
      <c r="FL31" s="167"/>
      <c r="FM31" s="164"/>
      <c r="FN31" s="165"/>
      <c r="FO31" s="163"/>
      <c r="FP31" s="166"/>
      <c r="FQ31" s="167"/>
      <c r="FR31" s="167"/>
      <c r="FS31" s="164"/>
      <c r="FT31" s="165"/>
      <c r="FU31" s="163"/>
      <c r="FV31" s="166"/>
      <c r="FW31" s="167"/>
      <c r="FX31" s="167"/>
      <c r="FY31" s="164"/>
      <c r="FZ31" s="165"/>
      <c r="GA31" s="163"/>
      <c r="GB31" s="166"/>
      <c r="GC31" s="167"/>
      <c r="GD31" s="167"/>
      <c r="GE31" s="164"/>
      <c r="GF31" s="165"/>
      <c r="GG31" s="163"/>
      <c r="GH31" s="166"/>
      <c r="GI31" s="167"/>
      <c r="GJ31" s="167"/>
      <c r="GK31" s="164"/>
      <c r="GL31" s="165"/>
      <c r="GM31" s="163"/>
      <c r="GN31" s="166"/>
      <c r="GO31" s="167"/>
      <c r="GP31" s="167"/>
      <c r="GQ31" s="164"/>
      <c r="GR31" s="165"/>
      <c r="GS31" s="163"/>
      <c r="GT31" s="166"/>
      <c r="GU31" s="167"/>
      <c r="GV31" s="167"/>
      <c r="GW31" s="164"/>
      <c r="GX31" s="165"/>
      <c r="GY31" s="163"/>
      <c r="GZ31" s="166"/>
      <c r="HA31" s="167"/>
      <c r="HB31" s="167"/>
      <c r="HC31" s="164"/>
      <c r="HD31" s="165"/>
      <c r="HE31" s="163"/>
      <c r="HF31" s="166"/>
      <c r="HG31" s="167"/>
      <c r="HH31" s="167"/>
      <c r="HI31" s="164"/>
      <c r="HJ31" s="165"/>
      <c r="HK31" s="163"/>
      <c r="HL31" s="166"/>
      <c r="HM31" s="167"/>
      <c r="HN31" s="167"/>
      <c r="HO31" s="164"/>
      <c r="HP31" s="165"/>
      <c r="HQ31" s="163"/>
      <c r="HR31" s="166"/>
      <c r="HS31" s="167"/>
      <c r="HT31" s="167"/>
      <c r="HU31" s="164"/>
      <c r="HV31" s="165"/>
      <c r="HW31" s="163"/>
      <c r="HX31" s="166"/>
      <c r="HY31" s="167"/>
      <c r="HZ31" s="167"/>
      <c r="IA31" s="164"/>
      <c r="IB31" s="165"/>
      <c r="IC31" s="163"/>
      <c r="ID31" s="166"/>
      <c r="IE31" s="167"/>
      <c r="IF31" s="167"/>
      <c r="IG31" s="164"/>
      <c r="IH31" s="165"/>
      <c r="II31" s="163"/>
      <c r="IJ31" s="166"/>
      <c r="IK31" s="167"/>
      <c r="IL31" s="167"/>
      <c r="IM31" s="164"/>
      <c r="IN31" s="165"/>
      <c r="IO31" s="163"/>
      <c r="IP31" s="166"/>
      <c r="IQ31" s="167"/>
      <c r="IR31" s="167"/>
      <c r="IS31" s="164"/>
      <c r="IT31" s="165"/>
      <c r="IU31" s="163"/>
      <c r="IV31" s="166"/>
    </row>
    <row r="32" spans="1:256" ht="12.75">
      <c r="A32" s="164"/>
      <c r="B32" s="165" t="s">
        <v>423</v>
      </c>
      <c r="C32" s="163" t="s">
        <v>710</v>
      </c>
      <c r="D32" s="166">
        <v>1</v>
      </c>
      <c r="E32" s="167"/>
      <c r="F32" s="167">
        <f>D32*E32</f>
        <v>0</v>
      </c>
      <c r="G32" s="164"/>
      <c r="H32" s="165"/>
      <c r="I32" s="163"/>
      <c r="J32" s="166"/>
      <c r="K32" s="167"/>
      <c r="L32" s="167"/>
      <c r="M32" s="164"/>
      <c r="N32" s="165"/>
      <c r="O32" s="163"/>
      <c r="P32" s="166"/>
      <c r="Q32" s="167"/>
      <c r="R32" s="167"/>
      <c r="S32" s="164"/>
      <c r="T32" s="165"/>
      <c r="U32" s="163"/>
      <c r="V32" s="166"/>
      <c r="W32" s="167"/>
      <c r="X32" s="167"/>
      <c r="Y32" s="164"/>
      <c r="Z32" s="165"/>
      <c r="AA32" s="163"/>
      <c r="AB32" s="166"/>
      <c r="AC32" s="167"/>
      <c r="AD32" s="167"/>
      <c r="AE32" s="164"/>
      <c r="AF32" s="165"/>
      <c r="AG32" s="163"/>
      <c r="AH32" s="166"/>
      <c r="AI32" s="167"/>
      <c r="AJ32" s="167"/>
      <c r="AK32" s="164"/>
      <c r="AL32" s="165"/>
      <c r="AM32" s="163"/>
      <c r="AN32" s="166"/>
      <c r="AO32" s="167"/>
      <c r="AP32" s="167"/>
      <c r="AQ32" s="164"/>
      <c r="AR32" s="165"/>
      <c r="AS32" s="163"/>
      <c r="AT32" s="166"/>
      <c r="AU32" s="167"/>
      <c r="AV32" s="167"/>
      <c r="AW32" s="164"/>
      <c r="AX32" s="165"/>
      <c r="AY32" s="163"/>
      <c r="AZ32" s="166"/>
      <c r="BA32" s="167"/>
      <c r="BB32" s="167"/>
      <c r="BC32" s="164"/>
      <c r="BD32" s="165"/>
      <c r="BE32" s="163"/>
      <c r="BF32" s="166"/>
      <c r="BG32" s="167"/>
      <c r="BH32" s="167"/>
      <c r="BI32" s="164"/>
      <c r="BJ32" s="165"/>
      <c r="BK32" s="163"/>
      <c r="BL32" s="166"/>
      <c r="BM32" s="167"/>
      <c r="BN32" s="167"/>
      <c r="BO32" s="164"/>
      <c r="BP32" s="165"/>
      <c r="BQ32" s="163"/>
      <c r="BR32" s="166"/>
      <c r="BS32" s="167"/>
      <c r="BT32" s="167"/>
      <c r="BU32" s="164"/>
      <c r="BV32" s="165"/>
      <c r="BW32" s="163"/>
      <c r="BX32" s="166"/>
      <c r="BY32" s="167"/>
      <c r="BZ32" s="167"/>
      <c r="CA32" s="164"/>
      <c r="CB32" s="165"/>
      <c r="CC32" s="163"/>
      <c r="CD32" s="166"/>
      <c r="CE32" s="167"/>
      <c r="CF32" s="167"/>
      <c r="CG32" s="164"/>
      <c r="CH32" s="165"/>
      <c r="CI32" s="163"/>
      <c r="CJ32" s="166"/>
      <c r="CK32" s="167"/>
      <c r="CL32" s="167"/>
      <c r="CM32" s="164"/>
      <c r="CN32" s="165"/>
      <c r="CO32" s="163"/>
      <c r="CP32" s="166"/>
      <c r="CQ32" s="167"/>
      <c r="CR32" s="167"/>
      <c r="CS32" s="164"/>
      <c r="CT32" s="165"/>
      <c r="CU32" s="163"/>
      <c r="CV32" s="166"/>
      <c r="CW32" s="167"/>
      <c r="CX32" s="167"/>
      <c r="CY32" s="164"/>
      <c r="CZ32" s="165"/>
      <c r="DA32" s="163"/>
      <c r="DB32" s="166"/>
      <c r="DC32" s="167"/>
      <c r="DD32" s="167"/>
      <c r="DE32" s="164"/>
      <c r="DF32" s="165"/>
      <c r="DG32" s="163"/>
      <c r="DH32" s="166"/>
      <c r="DI32" s="167"/>
      <c r="DJ32" s="167"/>
      <c r="DK32" s="164"/>
      <c r="DL32" s="165"/>
      <c r="DM32" s="163"/>
      <c r="DN32" s="166"/>
      <c r="DO32" s="167"/>
      <c r="DP32" s="167"/>
      <c r="DQ32" s="164"/>
      <c r="DR32" s="165"/>
      <c r="DS32" s="163"/>
      <c r="DT32" s="166"/>
      <c r="DU32" s="167"/>
      <c r="DV32" s="167"/>
      <c r="DW32" s="164"/>
      <c r="DX32" s="165"/>
      <c r="DY32" s="163"/>
      <c r="DZ32" s="166"/>
      <c r="EA32" s="167"/>
      <c r="EB32" s="167"/>
      <c r="EC32" s="164"/>
      <c r="ED32" s="165"/>
      <c r="EE32" s="163"/>
      <c r="EF32" s="166"/>
      <c r="EG32" s="167"/>
      <c r="EH32" s="167"/>
      <c r="EI32" s="164"/>
      <c r="EJ32" s="165"/>
      <c r="EK32" s="163"/>
      <c r="EL32" s="166"/>
      <c r="EM32" s="167"/>
      <c r="EN32" s="167"/>
      <c r="EO32" s="164"/>
      <c r="EP32" s="165"/>
      <c r="EQ32" s="163"/>
      <c r="ER32" s="166"/>
      <c r="ES32" s="167"/>
      <c r="ET32" s="167"/>
      <c r="EU32" s="164"/>
      <c r="EV32" s="165"/>
      <c r="EW32" s="163"/>
      <c r="EX32" s="166"/>
      <c r="EY32" s="167"/>
      <c r="EZ32" s="167"/>
      <c r="FA32" s="164"/>
      <c r="FB32" s="165"/>
      <c r="FC32" s="163"/>
      <c r="FD32" s="166"/>
      <c r="FE32" s="167"/>
      <c r="FF32" s="167"/>
      <c r="FG32" s="164"/>
      <c r="FH32" s="165"/>
      <c r="FI32" s="163"/>
      <c r="FJ32" s="166"/>
      <c r="FK32" s="167"/>
      <c r="FL32" s="167"/>
      <c r="FM32" s="164"/>
      <c r="FN32" s="165"/>
      <c r="FO32" s="163"/>
      <c r="FP32" s="166"/>
      <c r="FQ32" s="167"/>
      <c r="FR32" s="167"/>
      <c r="FS32" s="164"/>
      <c r="FT32" s="165"/>
      <c r="FU32" s="163"/>
      <c r="FV32" s="166"/>
      <c r="FW32" s="167"/>
      <c r="FX32" s="167"/>
      <c r="FY32" s="164"/>
      <c r="FZ32" s="165"/>
      <c r="GA32" s="163"/>
      <c r="GB32" s="166"/>
      <c r="GC32" s="167"/>
      <c r="GD32" s="167"/>
      <c r="GE32" s="164"/>
      <c r="GF32" s="165"/>
      <c r="GG32" s="163"/>
      <c r="GH32" s="166"/>
      <c r="GI32" s="167"/>
      <c r="GJ32" s="167"/>
      <c r="GK32" s="164"/>
      <c r="GL32" s="165"/>
      <c r="GM32" s="163"/>
      <c r="GN32" s="166"/>
      <c r="GO32" s="167"/>
      <c r="GP32" s="167"/>
      <c r="GQ32" s="164"/>
      <c r="GR32" s="165"/>
      <c r="GS32" s="163"/>
      <c r="GT32" s="166"/>
      <c r="GU32" s="167"/>
      <c r="GV32" s="167"/>
      <c r="GW32" s="164"/>
      <c r="GX32" s="165"/>
      <c r="GY32" s="163"/>
      <c r="GZ32" s="166"/>
      <c r="HA32" s="167"/>
      <c r="HB32" s="167"/>
      <c r="HC32" s="164"/>
      <c r="HD32" s="165"/>
      <c r="HE32" s="163"/>
      <c r="HF32" s="166"/>
      <c r="HG32" s="167"/>
      <c r="HH32" s="167"/>
      <c r="HI32" s="164"/>
      <c r="HJ32" s="165"/>
      <c r="HK32" s="163"/>
      <c r="HL32" s="166"/>
      <c r="HM32" s="167"/>
      <c r="HN32" s="167"/>
      <c r="HO32" s="164"/>
      <c r="HP32" s="165"/>
      <c r="HQ32" s="163"/>
      <c r="HR32" s="166"/>
      <c r="HS32" s="167"/>
      <c r="HT32" s="167"/>
      <c r="HU32" s="164"/>
      <c r="HV32" s="165"/>
      <c r="HW32" s="163"/>
      <c r="HX32" s="166"/>
      <c r="HY32" s="167"/>
      <c r="HZ32" s="167"/>
      <c r="IA32" s="164"/>
      <c r="IB32" s="165"/>
      <c r="IC32" s="163"/>
      <c r="ID32" s="166"/>
      <c r="IE32" s="167"/>
      <c r="IF32" s="167"/>
      <c r="IG32" s="164"/>
      <c r="IH32" s="165"/>
      <c r="II32" s="163"/>
      <c r="IJ32" s="166"/>
      <c r="IK32" s="167"/>
      <c r="IL32" s="167"/>
      <c r="IM32" s="164"/>
      <c r="IN32" s="165"/>
      <c r="IO32" s="163"/>
      <c r="IP32" s="166"/>
      <c r="IQ32" s="167"/>
      <c r="IR32" s="167"/>
      <c r="IS32" s="164"/>
      <c r="IT32" s="165"/>
      <c r="IU32" s="163"/>
      <c r="IV32" s="166"/>
    </row>
    <row r="33" spans="1:256" ht="12.75">
      <c r="A33" s="164"/>
      <c r="B33" s="138" t="s">
        <v>424</v>
      </c>
      <c r="C33" s="219">
        <v>1</v>
      </c>
      <c r="D33" s="220" t="s">
        <v>710</v>
      </c>
      <c r="E33" s="221"/>
      <c r="F33" s="221">
        <f>C33*E33</f>
        <v>0</v>
      </c>
      <c r="G33" s="164"/>
      <c r="H33" s="165"/>
      <c r="I33" s="163"/>
      <c r="J33" s="166"/>
      <c r="K33" s="167"/>
      <c r="L33" s="167"/>
      <c r="M33" s="164"/>
      <c r="N33" s="165"/>
      <c r="O33" s="163"/>
      <c r="P33" s="166"/>
      <c r="Q33" s="167"/>
      <c r="R33" s="167"/>
      <c r="S33" s="164"/>
      <c r="T33" s="165"/>
      <c r="U33" s="163"/>
      <c r="V33" s="166"/>
      <c r="W33" s="167"/>
      <c r="X33" s="167"/>
      <c r="Y33" s="164"/>
      <c r="Z33" s="165"/>
      <c r="AA33" s="163"/>
      <c r="AB33" s="166"/>
      <c r="AC33" s="167"/>
      <c r="AD33" s="167"/>
      <c r="AE33" s="164"/>
      <c r="AF33" s="165"/>
      <c r="AG33" s="163"/>
      <c r="AH33" s="166"/>
      <c r="AI33" s="167"/>
      <c r="AJ33" s="167"/>
      <c r="AK33" s="164"/>
      <c r="AL33" s="165"/>
      <c r="AM33" s="163"/>
      <c r="AN33" s="166"/>
      <c r="AO33" s="167"/>
      <c r="AP33" s="167"/>
      <c r="AQ33" s="164"/>
      <c r="AR33" s="165"/>
      <c r="AS33" s="163"/>
      <c r="AT33" s="166"/>
      <c r="AU33" s="167"/>
      <c r="AV33" s="167"/>
      <c r="AW33" s="164"/>
      <c r="AX33" s="165"/>
      <c r="AY33" s="163"/>
      <c r="AZ33" s="166"/>
      <c r="BA33" s="167"/>
      <c r="BB33" s="167"/>
      <c r="BC33" s="164"/>
      <c r="BD33" s="165"/>
      <c r="BE33" s="163"/>
      <c r="BF33" s="166"/>
      <c r="BG33" s="167"/>
      <c r="BH33" s="167"/>
      <c r="BI33" s="164"/>
      <c r="BJ33" s="165"/>
      <c r="BK33" s="163"/>
      <c r="BL33" s="166"/>
      <c r="BM33" s="167"/>
      <c r="BN33" s="167"/>
      <c r="BO33" s="164"/>
      <c r="BP33" s="165"/>
      <c r="BQ33" s="163"/>
      <c r="BR33" s="166"/>
      <c r="BS33" s="167"/>
      <c r="BT33" s="167"/>
      <c r="BU33" s="164"/>
      <c r="BV33" s="165"/>
      <c r="BW33" s="163"/>
      <c r="BX33" s="166"/>
      <c r="BY33" s="167"/>
      <c r="BZ33" s="167"/>
      <c r="CA33" s="164"/>
      <c r="CB33" s="165"/>
      <c r="CC33" s="163"/>
      <c r="CD33" s="166"/>
      <c r="CE33" s="167"/>
      <c r="CF33" s="167"/>
      <c r="CG33" s="164"/>
      <c r="CH33" s="165"/>
      <c r="CI33" s="163"/>
      <c r="CJ33" s="166"/>
      <c r="CK33" s="167"/>
      <c r="CL33" s="167"/>
      <c r="CM33" s="164"/>
      <c r="CN33" s="165"/>
      <c r="CO33" s="163"/>
      <c r="CP33" s="166"/>
      <c r="CQ33" s="167"/>
      <c r="CR33" s="167"/>
      <c r="CS33" s="164"/>
      <c r="CT33" s="165"/>
      <c r="CU33" s="163"/>
      <c r="CV33" s="166"/>
      <c r="CW33" s="167"/>
      <c r="CX33" s="167"/>
      <c r="CY33" s="164"/>
      <c r="CZ33" s="165"/>
      <c r="DA33" s="163"/>
      <c r="DB33" s="166"/>
      <c r="DC33" s="167"/>
      <c r="DD33" s="167"/>
      <c r="DE33" s="164"/>
      <c r="DF33" s="165"/>
      <c r="DG33" s="163"/>
      <c r="DH33" s="166"/>
      <c r="DI33" s="167"/>
      <c r="DJ33" s="167"/>
      <c r="DK33" s="164"/>
      <c r="DL33" s="165"/>
      <c r="DM33" s="163"/>
      <c r="DN33" s="166"/>
      <c r="DO33" s="167"/>
      <c r="DP33" s="167"/>
      <c r="DQ33" s="164"/>
      <c r="DR33" s="165"/>
      <c r="DS33" s="163"/>
      <c r="DT33" s="166"/>
      <c r="DU33" s="167"/>
      <c r="DV33" s="167"/>
      <c r="DW33" s="164"/>
      <c r="DX33" s="165"/>
      <c r="DY33" s="163"/>
      <c r="DZ33" s="166"/>
      <c r="EA33" s="167"/>
      <c r="EB33" s="167"/>
      <c r="EC33" s="164"/>
      <c r="ED33" s="165"/>
      <c r="EE33" s="163"/>
      <c r="EF33" s="166"/>
      <c r="EG33" s="167"/>
      <c r="EH33" s="167"/>
      <c r="EI33" s="164"/>
      <c r="EJ33" s="165"/>
      <c r="EK33" s="163"/>
      <c r="EL33" s="166"/>
      <c r="EM33" s="167"/>
      <c r="EN33" s="167"/>
      <c r="EO33" s="164"/>
      <c r="EP33" s="165"/>
      <c r="EQ33" s="163"/>
      <c r="ER33" s="166"/>
      <c r="ES33" s="167"/>
      <c r="ET33" s="167"/>
      <c r="EU33" s="164"/>
      <c r="EV33" s="165"/>
      <c r="EW33" s="163"/>
      <c r="EX33" s="166"/>
      <c r="EY33" s="167"/>
      <c r="EZ33" s="167"/>
      <c r="FA33" s="164"/>
      <c r="FB33" s="165"/>
      <c r="FC33" s="163"/>
      <c r="FD33" s="166"/>
      <c r="FE33" s="167"/>
      <c r="FF33" s="167"/>
      <c r="FG33" s="164"/>
      <c r="FH33" s="165"/>
      <c r="FI33" s="163"/>
      <c r="FJ33" s="166"/>
      <c r="FK33" s="167"/>
      <c r="FL33" s="167"/>
      <c r="FM33" s="164"/>
      <c r="FN33" s="165"/>
      <c r="FO33" s="163"/>
      <c r="FP33" s="166"/>
      <c r="FQ33" s="167"/>
      <c r="FR33" s="167"/>
      <c r="FS33" s="164"/>
      <c r="FT33" s="165"/>
      <c r="FU33" s="163"/>
      <c r="FV33" s="166"/>
      <c r="FW33" s="167"/>
      <c r="FX33" s="167"/>
      <c r="FY33" s="164"/>
      <c r="FZ33" s="165"/>
      <c r="GA33" s="163"/>
      <c r="GB33" s="166"/>
      <c r="GC33" s="167"/>
      <c r="GD33" s="167"/>
      <c r="GE33" s="164"/>
      <c r="GF33" s="165"/>
      <c r="GG33" s="163"/>
      <c r="GH33" s="166"/>
      <c r="GI33" s="167"/>
      <c r="GJ33" s="167"/>
      <c r="GK33" s="164"/>
      <c r="GL33" s="165"/>
      <c r="GM33" s="163"/>
      <c r="GN33" s="166"/>
      <c r="GO33" s="167"/>
      <c r="GP33" s="167"/>
      <c r="GQ33" s="164"/>
      <c r="GR33" s="165"/>
      <c r="GS33" s="163"/>
      <c r="GT33" s="166"/>
      <c r="GU33" s="167"/>
      <c r="GV33" s="167"/>
      <c r="GW33" s="164"/>
      <c r="GX33" s="165"/>
      <c r="GY33" s="163"/>
      <c r="GZ33" s="166"/>
      <c r="HA33" s="167"/>
      <c r="HB33" s="167"/>
      <c r="HC33" s="164"/>
      <c r="HD33" s="165"/>
      <c r="HE33" s="163"/>
      <c r="HF33" s="166"/>
      <c r="HG33" s="167"/>
      <c r="HH33" s="167"/>
      <c r="HI33" s="164"/>
      <c r="HJ33" s="165"/>
      <c r="HK33" s="163"/>
      <c r="HL33" s="166"/>
      <c r="HM33" s="167"/>
      <c r="HN33" s="167"/>
      <c r="HO33" s="164"/>
      <c r="HP33" s="165"/>
      <c r="HQ33" s="163"/>
      <c r="HR33" s="166"/>
      <c r="HS33" s="167"/>
      <c r="HT33" s="167"/>
      <c r="HU33" s="164"/>
      <c r="HV33" s="165"/>
      <c r="HW33" s="163"/>
      <c r="HX33" s="166"/>
      <c r="HY33" s="167"/>
      <c r="HZ33" s="167"/>
      <c r="IA33" s="164"/>
      <c r="IB33" s="165"/>
      <c r="IC33" s="163"/>
      <c r="ID33" s="166"/>
      <c r="IE33" s="167"/>
      <c r="IF33" s="167"/>
      <c r="IG33" s="164"/>
      <c r="IH33" s="165"/>
      <c r="II33" s="163"/>
      <c r="IJ33" s="166"/>
      <c r="IK33" s="167"/>
      <c r="IL33" s="167"/>
      <c r="IM33" s="164"/>
      <c r="IN33" s="165"/>
      <c r="IO33" s="163"/>
      <c r="IP33" s="166"/>
      <c r="IQ33" s="167"/>
      <c r="IR33" s="167"/>
      <c r="IS33" s="164"/>
      <c r="IT33" s="165"/>
      <c r="IU33" s="163"/>
      <c r="IV33" s="166"/>
    </row>
    <row r="34" spans="2:6" ht="12.75">
      <c r="B34" s="146" t="s">
        <v>650</v>
      </c>
      <c r="C34" s="145"/>
      <c r="D34" s="145"/>
      <c r="E34" s="145"/>
      <c r="F34" s="147">
        <f>SUM(F14:F33)</f>
        <v>0</v>
      </c>
    </row>
    <row r="35" spans="2:6" ht="14.25">
      <c r="B35" s="218"/>
      <c r="C35" s="218"/>
      <c r="D35" s="218"/>
      <c r="E35" s="218"/>
      <c r="F35" s="218"/>
    </row>
  </sheetData>
  <sheetProtection password="CB45" sheet="1"/>
  <protectedRanges>
    <protectedRange sqref="E1:E65536" name="Oblast1"/>
  </protectedRange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6" r:id="rId1"/>
  <headerFooter alignWithMargins="0">
    <oddFooter>&amp;C&amp;P  z 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83"/>
  <sheetViews>
    <sheetView view="pageBreakPreview" zoomScaleSheetLayoutView="100" workbookViewId="0" topLeftCell="A1">
      <selection activeCell="E15" sqref="E15"/>
    </sheetView>
  </sheetViews>
  <sheetFormatPr defaultColWidth="9.140625" defaultRowHeight="12.75"/>
  <cols>
    <col min="1" max="1" width="6.28125" style="232" customWidth="1"/>
    <col min="2" max="2" width="76.7109375" style="222" customWidth="1"/>
    <col min="3" max="3" width="7.421875" style="232" customWidth="1"/>
    <col min="4" max="4" width="8.00390625" style="232" customWidth="1"/>
    <col min="5" max="5" width="9.140625" style="246" customWidth="1"/>
    <col min="6" max="6" width="10.140625" style="246" customWidth="1"/>
    <col min="7" max="16384" width="9.140625" style="222" customWidth="1"/>
  </cols>
  <sheetData>
    <row r="1" spans="1:6" ht="18">
      <c r="A1" s="114" t="s">
        <v>651</v>
      </c>
      <c r="B1" s="149"/>
      <c r="C1" s="149"/>
      <c r="D1" s="149"/>
      <c r="E1" s="149"/>
      <c r="F1" s="149"/>
    </row>
    <row r="2" spans="1:6" ht="12.75">
      <c r="A2" s="116" t="s">
        <v>638</v>
      </c>
      <c r="B2" s="117" t="str">
        <f>'[1]Krycí list'!$E$5</f>
        <v>Podkrovní byt Dejvická 16-254</v>
      </c>
      <c r="C2" s="117"/>
      <c r="D2" s="117"/>
      <c r="E2" s="117"/>
      <c r="F2" s="117"/>
    </row>
    <row r="3" spans="1:6" ht="12.75">
      <c r="A3" s="116" t="s">
        <v>639</v>
      </c>
      <c r="B3" s="117"/>
      <c r="C3" s="117"/>
      <c r="D3" s="117"/>
      <c r="E3" s="117"/>
      <c r="F3" s="117"/>
    </row>
    <row r="4" spans="1:6" ht="12.75">
      <c r="A4" s="116" t="s">
        <v>640</v>
      </c>
      <c r="B4" s="117" t="s">
        <v>425</v>
      </c>
      <c r="C4" s="117"/>
      <c r="D4" s="117"/>
      <c r="E4" s="117"/>
      <c r="F4" s="117"/>
    </row>
    <row r="5" spans="1:6" ht="12.75">
      <c r="A5" s="117" t="s">
        <v>652</v>
      </c>
      <c r="B5" s="117"/>
      <c r="C5" s="117"/>
      <c r="D5" s="117"/>
      <c r="E5" s="117"/>
      <c r="F5" s="117"/>
    </row>
    <row r="6" spans="1:6" ht="4.5" customHeight="1">
      <c r="A6" s="117"/>
      <c r="B6" s="117"/>
      <c r="C6" s="117"/>
      <c r="D6" s="117"/>
      <c r="E6" s="117"/>
      <c r="F6" s="117"/>
    </row>
    <row r="7" spans="1:6" ht="12.75">
      <c r="A7" s="117" t="s">
        <v>642</v>
      </c>
      <c r="B7" s="117" t="str">
        <f>'[1]Krycí list'!$E$26</f>
        <v>Městská část Praha 6 </v>
      </c>
      <c r="C7" s="117"/>
      <c r="D7" s="117"/>
      <c r="E7" s="117"/>
      <c r="F7" s="117"/>
    </row>
    <row r="8" spans="1:6" ht="12.75">
      <c r="A8" s="117" t="s">
        <v>643</v>
      </c>
      <c r="B8" s="117"/>
      <c r="C8" s="117"/>
      <c r="D8" s="117"/>
      <c r="E8" s="117"/>
      <c r="F8" s="117"/>
    </row>
    <row r="9" spans="1:6" ht="12.75">
      <c r="A9" s="117" t="s">
        <v>644</v>
      </c>
      <c r="B9" s="189" t="str">
        <f>'[1]Krycí list'!$O$31</f>
        <v>16.09.2013</v>
      </c>
      <c r="C9" s="117"/>
      <c r="D9" s="117"/>
      <c r="E9" s="117"/>
      <c r="F9" s="117"/>
    </row>
    <row r="10" spans="1:6" ht="4.5" customHeight="1">
      <c r="A10" s="149"/>
      <c r="B10" s="149"/>
      <c r="C10" s="149"/>
      <c r="D10" s="149"/>
      <c r="E10" s="149"/>
      <c r="F10" s="149"/>
    </row>
    <row r="11" spans="1:6" ht="22.5">
      <c r="A11" s="121" t="s">
        <v>653</v>
      </c>
      <c r="B11" s="122" t="s">
        <v>646</v>
      </c>
      <c r="C11" s="122" t="s">
        <v>657</v>
      </c>
      <c r="D11" s="122" t="s">
        <v>658</v>
      </c>
      <c r="E11" s="122" t="s">
        <v>659</v>
      </c>
      <c r="F11" s="122" t="s">
        <v>647</v>
      </c>
    </row>
    <row r="12" spans="1:6" ht="12.75">
      <c r="A12" s="125">
        <v>1</v>
      </c>
      <c r="B12" s="126">
        <v>5</v>
      </c>
      <c r="C12" s="126">
        <v>6</v>
      </c>
      <c r="D12" s="126">
        <v>7</v>
      </c>
      <c r="E12" s="126">
        <v>8</v>
      </c>
      <c r="F12" s="126">
        <v>9</v>
      </c>
    </row>
    <row r="13" spans="1:6" ht="15.75">
      <c r="A13" s="223"/>
      <c r="B13" s="159" t="s">
        <v>426</v>
      </c>
      <c r="C13" s="224"/>
      <c r="D13" s="224"/>
      <c r="E13" s="225"/>
      <c r="F13" s="226">
        <f>SUBTOTAL(9,F15:F75)</f>
        <v>0</v>
      </c>
    </row>
    <row r="14" spans="1:256" ht="12.75">
      <c r="A14" s="137"/>
      <c r="B14" s="138" t="s">
        <v>427</v>
      </c>
      <c r="C14" s="132"/>
      <c r="D14" s="132"/>
      <c r="E14" s="132"/>
      <c r="F14" s="139"/>
      <c r="G14" s="138"/>
      <c r="H14" s="138"/>
      <c r="I14" s="132"/>
      <c r="J14" s="132"/>
      <c r="K14" s="132"/>
      <c r="L14" s="139"/>
      <c r="M14" s="138"/>
      <c r="N14" s="138"/>
      <c r="O14" s="132"/>
      <c r="P14" s="132"/>
      <c r="Q14" s="132"/>
      <c r="R14" s="139"/>
      <c r="S14" s="138"/>
      <c r="T14" s="138"/>
      <c r="U14" s="132"/>
      <c r="V14" s="132"/>
      <c r="W14" s="132"/>
      <c r="X14" s="139"/>
      <c r="Y14" s="138"/>
      <c r="Z14" s="138"/>
      <c r="AA14" s="132"/>
      <c r="AB14" s="132"/>
      <c r="AC14" s="132"/>
      <c r="AD14" s="139"/>
      <c r="AE14" s="138"/>
      <c r="AF14" s="138"/>
      <c r="AG14" s="132"/>
      <c r="AH14" s="132"/>
      <c r="AI14" s="132"/>
      <c r="AJ14" s="139"/>
      <c r="AK14" s="138"/>
      <c r="AL14" s="138"/>
      <c r="AM14" s="132"/>
      <c r="AN14" s="132"/>
      <c r="AO14" s="132"/>
      <c r="AP14" s="139"/>
      <c r="AQ14" s="138"/>
      <c r="AR14" s="138"/>
      <c r="AS14" s="132"/>
      <c r="AT14" s="132"/>
      <c r="AU14" s="132"/>
      <c r="AV14" s="139"/>
      <c r="AW14" s="138"/>
      <c r="AX14" s="138"/>
      <c r="AY14" s="132"/>
      <c r="AZ14" s="132"/>
      <c r="BA14" s="132"/>
      <c r="BB14" s="139"/>
      <c r="BC14" s="138"/>
      <c r="BD14" s="138"/>
      <c r="BE14" s="132"/>
      <c r="BF14" s="132"/>
      <c r="BG14" s="132"/>
      <c r="BH14" s="139"/>
      <c r="BI14" s="138"/>
      <c r="BJ14" s="138"/>
      <c r="BK14" s="132"/>
      <c r="BL14" s="132"/>
      <c r="BM14" s="132"/>
      <c r="BN14" s="139"/>
      <c r="BO14" s="138"/>
      <c r="BP14" s="138"/>
      <c r="BQ14" s="132"/>
      <c r="BR14" s="132"/>
      <c r="BS14" s="132"/>
      <c r="BT14" s="139"/>
      <c r="BU14" s="138"/>
      <c r="BV14" s="138"/>
      <c r="BW14" s="132"/>
      <c r="BX14" s="132"/>
      <c r="BY14" s="132"/>
      <c r="BZ14" s="139"/>
      <c r="CA14" s="138"/>
      <c r="CB14" s="138"/>
      <c r="CC14" s="132"/>
      <c r="CD14" s="132"/>
      <c r="CE14" s="132"/>
      <c r="CF14" s="139"/>
      <c r="CG14" s="138"/>
      <c r="CH14" s="138"/>
      <c r="CI14" s="132"/>
      <c r="CJ14" s="132"/>
      <c r="CK14" s="132"/>
      <c r="CL14" s="139"/>
      <c r="CM14" s="138"/>
      <c r="CN14" s="138"/>
      <c r="CO14" s="132"/>
      <c r="CP14" s="132"/>
      <c r="CQ14" s="132"/>
      <c r="CR14" s="139"/>
      <c r="CS14" s="138"/>
      <c r="CT14" s="138"/>
      <c r="CU14" s="132"/>
      <c r="CV14" s="132"/>
      <c r="CW14" s="132"/>
      <c r="CX14" s="139"/>
      <c r="CY14" s="138"/>
      <c r="CZ14" s="138"/>
      <c r="DA14" s="132"/>
      <c r="DB14" s="132"/>
      <c r="DC14" s="132"/>
      <c r="DD14" s="139"/>
      <c r="DE14" s="138"/>
      <c r="DF14" s="138"/>
      <c r="DG14" s="132"/>
      <c r="DH14" s="132"/>
      <c r="DI14" s="132"/>
      <c r="DJ14" s="139"/>
      <c r="DK14" s="138"/>
      <c r="DL14" s="138"/>
      <c r="DM14" s="132"/>
      <c r="DN14" s="132"/>
      <c r="DO14" s="132"/>
      <c r="DP14" s="139"/>
      <c r="DQ14" s="138"/>
      <c r="DR14" s="138"/>
      <c r="DS14" s="132"/>
      <c r="DT14" s="132"/>
      <c r="DU14" s="132"/>
      <c r="DV14" s="139"/>
      <c r="DW14" s="138"/>
      <c r="DX14" s="138"/>
      <c r="DY14" s="132"/>
      <c r="DZ14" s="132"/>
      <c r="EA14" s="132"/>
      <c r="EB14" s="139"/>
      <c r="EC14" s="138"/>
      <c r="ED14" s="138"/>
      <c r="EE14" s="132"/>
      <c r="EF14" s="132"/>
      <c r="EG14" s="132"/>
      <c r="EH14" s="139"/>
      <c r="EI14" s="138"/>
      <c r="EJ14" s="138"/>
      <c r="EK14" s="132"/>
      <c r="EL14" s="132"/>
      <c r="EM14" s="132"/>
      <c r="EN14" s="139"/>
      <c r="EO14" s="138"/>
      <c r="EP14" s="138"/>
      <c r="EQ14" s="132"/>
      <c r="ER14" s="132"/>
      <c r="ES14" s="132"/>
      <c r="ET14" s="139"/>
      <c r="EU14" s="138"/>
      <c r="EV14" s="138"/>
      <c r="EW14" s="132"/>
      <c r="EX14" s="132"/>
      <c r="EY14" s="132"/>
      <c r="EZ14" s="139"/>
      <c r="FA14" s="138"/>
      <c r="FB14" s="138"/>
      <c r="FC14" s="132"/>
      <c r="FD14" s="132"/>
      <c r="FE14" s="132"/>
      <c r="FF14" s="139"/>
      <c r="FG14" s="138"/>
      <c r="FH14" s="138"/>
      <c r="FI14" s="132"/>
      <c r="FJ14" s="132"/>
      <c r="FK14" s="132"/>
      <c r="FL14" s="139"/>
      <c r="FM14" s="138"/>
      <c r="FN14" s="138"/>
      <c r="FO14" s="132"/>
      <c r="FP14" s="132"/>
      <c r="FQ14" s="132"/>
      <c r="FR14" s="139"/>
      <c r="FS14" s="138"/>
      <c r="FT14" s="138"/>
      <c r="FU14" s="132"/>
      <c r="FV14" s="132"/>
      <c r="FW14" s="132"/>
      <c r="FX14" s="139"/>
      <c r="FY14" s="138"/>
      <c r="FZ14" s="138"/>
      <c r="GA14" s="132"/>
      <c r="GB14" s="132"/>
      <c r="GC14" s="132"/>
      <c r="GD14" s="139"/>
      <c r="GE14" s="138"/>
      <c r="GF14" s="138"/>
      <c r="GG14" s="132"/>
      <c r="GH14" s="132"/>
      <c r="GI14" s="132"/>
      <c r="GJ14" s="139"/>
      <c r="GK14" s="138"/>
      <c r="GL14" s="138"/>
      <c r="GM14" s="132"/>
      <c r="GN14" s="132"/>
      <c r="GO14" s="132"/>
      <c r="GP14" s="139"/>
      <c r="GQ14" s="138"/>
      <c r="GR14" s="138"/>
      <c r="GS14" s="132"/>
      <c r="GT14" s="132"/>
      <c r="GU14" s="132"/>
      <c r="GV14" s="139"/>
      <c r="GW14" s="138"/>
      <c r="GX14" s="138"/>
      <c r="GY14" s="132"/>
      <c r="GZ14" s="132"/>
      <c r="HA14" s="132"/>
      <c r="HB14" s="139"/>
      <c r="HC14" s="138"/>
      <c r="HD14" s="138"/>
      <c r="HE14" s="132"/>
      <c r="HF14" s="132"/>
      <c r="HG14" s="132"/>
      <c r="HH14" s="139"/>
      <c r="HI14" s="138"/>
      <c r="HJ14" s="138"/>
      <c r="HK14" s="132"/>
      <c r="HL14" s="132"/>
      <c r="HM14" s="132"/>
      <c r="HN14" s="139"/>
      <c r="HO14" s="138"/>
      <c r="HP14" s="138"/>
      <c r="HQ14" s="132"/>
      <c r="HR14" s="132"/>
      <c r="HS14" s="132"/>
      <c r="HT14" s="139"/>
      <c r="HU14" s="138"/>
      <c r="HV14" s="138"/>
      <c r="HW14" s="132"/>
      <c r="HX14" s="132"/>
      <c r="HY14" s="132"/>
      <c r="HZ14" s="139"/>
      <c r="IA14" s="138"/>
      <c r="IB14" s="138"/>
      <c r="IC14" s="132"/>
      <c r="ID14" s="132"/>
      <c r="IE14" s="132"/>
      <c r="IF14" s="139"/>
      <c r="IG14" s="138"/>
      <c r="IH14" s="138"/>
      <c r="II14" s="132"/>
      <c r="IJ14" s="132"/>
      <c r="IK14" s="132"/>
      <c r="IL14" s="139"/>
      <c r="IM14" s="138"/>
      <c r="IN14" s="138"/>
      <c r="IO14" s="132"/>
      <c r="IP14" s="132"/>
      <c r="IQ14" s="132"/>
      <c r="IR14" s="139"/>
      <c r="IS14" s="138"/>
      <c r="IT14" s="138"/>
      <c r="IU14" s="132"/>
      <c r="IV14" s="132"/>
    </row>
    <row r="15" spans="1:256" ht="12.75">
      <c r="A15" s="227">
        <v>1</v>
      </c>
      <c r="B15" s="165" t="s">
        <v>428</v>
      </c>
      <c r="C15" s="163" t="s">
        <v>315</v>
      </c>
      <c r="D15" s="166">
        <v>20</v>
      </c>
      <c r="E15" s="167"/>
      <c r="F15" s="167" t="s">
        <v>429</v>
      </c>
      <c r="G15" s="164"/>
      <c r="H15" s="165"/>
      <c r="I15" s="163"/>
      <c r="J15" s="166"/>
      <c r="K15" s="167"/>
      <c r="L15" s="167"/>
      <c r="M15" s="164"/>
      <c r="N15" s="165"/>
      <c r="O15" s="163"/>
      <c r="P15" s="166"/>
      <c r="Q15" s="167"/>
      <c r="R15" s="167"/>
      <c r="S15" s="164"/>
      <c r="T15" s="165"/>
      <c r="U15" s="163"/>
      <c r="V15" s="166"/>
      <c r="W15" s="167"/>
      <c r="X15" s="167"/>
      <c r="Y15" s="164"/>
      <c r="Z15" s="165"/>
      <c r="AA15" s="163"/>
      <c r="AB15" s="166"/>
      <c r="AC15" s="167"/>
      <c r="AD15" s="167"/>
      <c r="AE15" s="164"/>
      <c r="AF15" s="165"/>
      <c r="AG15" s="163"/>
      <c r="AH15" s="166"/>
      <c r="AI15" s="167"/>
      <c r="AJ15" s="167"/>
      <c r="AK15" s="164"/>
      <c r="AL15" s="165"/>
      <c r="AM15" s="163"/>
      <c r="AN15" s="166"/>
      <c r="AO15" s="167"/>
      <c r="AP15" s="167"/>
      <c r="AQ15" s="164"/>
      <c r="AR15" s="165"/>
      <c r="AS15" s="163"/>
      <c r="AT15" s="166"/>
      <c r="AU15" s="167"/>
      <c r="AV15" s="167"/>
      <c r="AW15" s="164"/>
      <c r="AX15" s="165"/>
      <c r="AY15" s="163"/>
      <c r="AZ15" s="166"/>
      <c r="BA15" s="167"/>
      <c r="BB15" s="167"/>
      <c r="BC15" s="164"/>
      <c r="BD15" s="165"/>
      <c r="BE15" s="163"/>
      <c r="BF15" s="166"/>
      <c r="BG15" s="167"/>
      <c r="BH15" s="167"/>
      <c r="BI15" s="164"/>
      <c r="BJ15" s="165"/>
      <c r="BK15" s="163"/>
      <c r="BL15" s="166"/>
      <c r="BM15" s="167"/>
      <c r="BN15" s="167"/>
      <c r="BO15" s="164"/>
      <c r="BP15" s="165"/>
      <c r="BQ15" s="163"/>
      <c r="BR15" s="166"/>
      <c r="BS15" s="167"/>
      <c r="BT15" s="167"/>
      <c r="BU15" s="164"/>
      <c r="BV15" s="165"/>
      <c r="BW15" s="163"/>
      <c r="BX15" s="166"/>
      <c r="BY15" s="167"/>
      <c r="BZ15" s="167"/>
      <c r="CA15" s="164"/>
      <c r="CB15" s="165"/>
      <c r="CC15" s="163"/>
      <c r="CD15" s="166"/>
      <c r="CE15" s="167"/>
      <c r="CF15" s="167"/>
      <c r="CG15" s="164"/>
      <c r="CH15" s="165"/>
      <c r="CI15" s="163"/>
      <c r="CJ15" s="166"/>
      <c r="CK15" s="167"/>
      <c r="CL15" s="167"/>
      <c r="CM15" s="164"/>
      <c r="CN15" s="165"/>
      <c r="CO15" s="163"/>
      <c r="CP15" s="166"/>
      <c r="CQ15" s="167"/>
      <c r="CR15" s="167"/>
      <c r="CS15" s="164"/>
      <c r="CT15" s="165"/>
      <c r="CU15" s="163"/>
      <c r="CV15" s="166"/>
      <c r="CW15" s="167"/>
      <c r="CX15" s="167"/>
      <c r="CY15" s="164"/>
      <c r="CZ15" s="165"/>
      <c r="DA15" s="163"/>
      <c r="DB15" s="166"/>
      <c r="DC15" s="167"/>
      <c r="DD15" s="167"/>
      <c r="DE15" s="164"/>
      <c r="DF15" s="165"/>
      <c r="DG15" s="163"/>
      <c r="DH15" s="166"/>
      <c r="DI15" s="167"/>
      <c r="DJ15" s="167"/>
      <c r="DK15" s="164"/>
      <c r="DL15" s="165"/>
      <c r="DM15" s="163"/>
      <c r="DN15" s="166"/>
      <c r="DO15" s="167"/>
      <c r="DP15" s="167"/>
      <c r="DQ15" s="164"/>
      <c r="DR15" s="165"/>
      <c r="DS15" s="163"/>
      <c r="DT15" s="166"/>
      <c r="DU15" s="167"/>
      <c r="DV15" s="167"/>
      <c r="DW15" s="164"/>
      <c r="DX15" s="165"/>
      <c r="DY15" s="163"/>
      <c r="DZ15" s="166"/>
      <c r="EA15" s="167"/>
      <c r="EB15" s="167"/>
      <c r="EC15" s="164"/>
      <c r="ED15" s="165"/>
      <c r="EE15" s="163"/>
      <c r="EF15" s="166"/>
      <c r="EG15" s="167"/>
      <c r="EH15" s="167"/>
      <c r="EI15" s="164"/>
      <c r="EJ15" s="165"/>
      <c r="EK15" s="163"/>
      <c r="EL15" s="166"/>
      <c r="EM15" s="167"/>
      <c r="EN15" s="167"/>
      <c r="EO15" s="164"/>
      <c r="EP15" s="165"/>
      <c r="EQ15" s="163"/>
      <c r="ER15" s="166"/>
      <c r="ES15" s="167"/>
      <c r="ET15" s="167"/>
      <c r="EU15" s="164"/>
      <c r="EV15" s="165"/>
      <c r="EW15" s="163"/>
      <c r="EX15" s="166"/>
      <c r="EY15" s="167"/>
      <c r="EZ15" s="167"/>
      <c r="FA15" s="164"/>
      <c r="FB15" s="165"/>
      <c r="FC15" s="163"/>
      <c r="FD15" s="166"/>
      <c r="FE15" s="167"/>
      <c r="FF15" s="167"/>
      <c r="FG15" s="164"/>
      <c r="FH15" s="165"/>
      <c r="FI15" s="163"/>
      <c r="FJ15" s="166"/>
      <c r="FK15" s="167"/>
      <c r="FL15" s="167"/>
      <c r="FM15" s="164"/>
      <c r="FN15" s="165"/>
      <c r="FO15" s="163"/>
      <c r="FP15" s="166"/>
      <c r="FQ15" s="167"/>
      <c r="FR15" s="167"/>
      <c r="FS15" s="164"/>
      <c r="FT15" s="165"/>
      <c r="FU15" s="163"/>
      <c r="FV15" s="166"/>
      <c r="FW15" s="167"/>
      <c r="FX15" s="167"/>
      <c r="FY15" s="164"/>
      <c r="FZ15" s="165"/>
      <c r="GA15" s="163"/>
      <c r="GB15" s="166"/>
      <c r="GC15" s="167"/>
      <c r="GD15" s="167"/>
      <c r="GE15" s="164"/>
      <c r="GF15" s="165"/>
      <c r="GG15" s="163"/>
      <c r="GH15" s="166"/>
      <c r="GI15" s="167"/>
      <c r="GJ15" s="167"/>
      <c r="GK15" s="164"/>
      <c r="GL15" s="165"/>
      <c r="GM15" s="163"/>
      <c r="GN15" s="166"/>
      <c r="GO15" s="167"/>
      <c r="GP15" s="167"/>
      <c r="GQ15" s="164"/>
      <c r="GR15" s="165"/>
      <c r="GS15" s="163"/>
      <c r="GT15" s="166"/>
      <c r="GU15" s="167"/>
      <c r="GV15" s="167"/>
      <c r="GW15" s="164"/>
      <c r="GX15" s="165"/>
      <c r="GY15" s="163"/>
      <c r="GZ15" s="166"/>
      <c r="HA15" s="167"/>
      <c r="HB15" s="167"/>
      <c r="HC15" s="164"/>
      <c r="HD15" s="165"/>
      <c r="HE15" s="163"/>
      <c r="HF15" s="166"/>
      <c r="HG15" s="167"/>
      <c r="HH15" s="167"/>
      <c r="HI15" s="164"/>
      <c r="HJ15" s="165"/>
      <c r="HK15" s="163"/>
      <c r="HL15" s="166"/>
      <c r="HM15" s="167"/>
      <c r="HN15" s="167"/>
      <c r="HO15" s="164"/>
      <c r="HP15" s="165"/>
      <c r="HQ15" s="163"/>
      <c r="HR15" s="166"/>
      <c r="HS15" s="167"/>
      <c r="HT15" s="167"/>
      <c r="HU15" s="164"/>
      <c r="HV15" s="165"/>
      <c r="HW15" s="163"/>
      <c r="HX15" s="166"/>
      <c r="HY15" s="167"/>
      <c r="HZ15" s="167"/>
      <c r="IA15" s="164"/>
      <c r="IB15" s="165"/>
      <c r="IC15" s="163"/>
      <c r="ID15" s="166"/>
      <c r="IE15" s="167"/>
      <c r="IF15" s="167"/>
      <c r="IG15" s="164"/>
      <c r="IH15" s="165"/>
      <c r="II15" s="163"/>
      <c r="IJ15" s="166"/>
      <c r="IK15" s="167"/>
      <c r="IL15" s="167"/>
      <c r="IM15" s="164"/>
      <c r="IN15" s="165"/>
      <c r="IO15" s="163"/>
      <c r="IP15" s="166"/>
      <c r="IQ15" s="167"/>
      <c r="IR15" s="167"/>
      <c r="IS15" s="164"/>
      <c r="IT15" s="165"/>
      <c r="IU15" s="163"/>
      <c r="IV15" s="166"/>
    </row>
    <row r="16" spans="1:256" ht="12.75">
      <c r="A16" s="137"/>
      <c r="B16" s="138" t="s">
        <v>430</v>
      </c>
      <c r="C16" s="132"/>
      <c r="D16" s="132"/>
      <c r="E16" s="132"/>
      <c r="F16" s="139"/>
      <c r="G16" s="138"/>
      <c r="H16" s="138"/>
      <c r="I16" s="132"/>
      <c r="J16" s="132"/>
      <c r="K16" s="132"/>
      <c r="L16" s="139"/>
      <c r="M16" s="138"/>
      <c r="N16" s="138"/>
      <c r="O16" s="132"/>
      <c r="P16" s="132"/>
      <c r="Q16" s="132"/>
      <c r="R16" s="139"/>
      <c r="S16" s="138"/>
      <c r="T16" s="138"/>
      <c r="U16" s="132"/>
      <c r="V16" s="132"/>
      <c r="W16" s="132"/>
      <c r="X16" s="139"/>
      <c r="Y16" s="138"/>
      <c r="Z16" s="138"/>
      <c r="AA16" s="132"/>
      <c r="AB16" s="132"/>
      <c r="AC16" s="132"/>
      <c r="AD16" s="139"/>
      <c r="AE16" s="138"/>
      <c r="AF16" s="138"/>
      <c r="AG16" s="132"/>
      <c r="AH16" s="132"/>
      <c r="AI16" s="132"/>
      <c r="AJ16" s="139"/>
      <c r="AK16" s="138"/>
      <c r="AL16" s="138"/>
      <c r="AM16" s="132"/>
      <c r="AN16" s="132"/>
      <c r="AO16" s="132"/>
      <c r="AP16" s="139"/>
      <c r="AQ16" s="138"/>
      <c r="AR16" s="138"/>
      <c r="AS16" s="132"/>
      <c r="AT16" s="132"/>
      <c r="AU16" s="132"/>
      <c r="AV16" s="139"/>
      <c r="AW16" s="138"/>
      <c r="AX16" s="138"/>
      <c r="AY16" s="132"/>
      <c r="AZ16" s="132"/>
      <c r="BA16" s="132"/>
      <c r="BB16" s="139"/>
      <c r="BC16" s="138"/>
      <c r="BD16" s="138"/>
      <c r="BE16" s="132"/>
      <c r="BF16" s="132"/>
      <c r="BG16" s="132"/>
      <c r="BH16" s="139"/>
      <c r="BI16" s="138"/>
      <c r="BJ16" s="138"/>
      <c r="BK16" s="132"/>
      <c r="BL16" s="132"/>
      <c r="BM16" s="132"/>
      <c r="BN16" s="139"/>
      <c r="BO16" s="138"/>
      <c r="BP16" s="138"/>
      <c r="BQ16" s="132"/>
      <c r="BR16" s="132"/>
      <c r="BS16" s="132"/>
      <c r="BT16" s="139"/>
      <c r="BU16" s="138"/>
      <c r="BV16" s="138"/>
      <c r="BW16" s="132"/>
      <c r="BX16" s="132"/>
      <c r="BY16" s="132"/>
      <c r="BZ16" s="139"/>
      <c r="CA16" s="138"/>
      <c r="CB16" s="138"/>
      <c r="CC16" s="132"/>
      <c r="CD16" s="132"/>
      <c r="CE16" s="132"/>
      <c r="CF16" s="139"/>
      <c r="CG16" s="138"/>
      <c r="CH16" s="138"/>
      <c r="CI16" s="132"/>
      <c r="CJ16" s="132"/>
      <c r="CK16" s="132"/>
      <c r="CL16" s="139"/>
      <c r="CM16" s="138"/>
      <c r="CN16" s="138"/>
      <c r="CO16" s="132"/>
      <c r="CP16" s="132"/>
      <c r="CQ16" s="132"/>
      <c r="CR16" s="139"/>
      <c r="CS16" s="138"/>
      <c r="CT16" s="138"/>
      <c r="CU16" s="132"/>
      <c r="CV16" s="132"/>
      <c r="CW16" s="132"/>
      <c r="CX16" s="139"/>
      <c r="CY16" s="138"/>
      <c r="CZ16" s="138"/>
      <c r="DA16" s="132"/>
      <c r="DB16" s="132"/>
      <c r="DC16" s="132"/>
      <c r="DD16" s="139"/>
      <c r="DE16" s="138"/>
      <c r="DF16" s="138"/>
      <c r="DG16" s="132"/>
      <c r="DH16" s="132"/>
      <c r="DI16" s="132"/>
      <c r="DJ16" s="139"/>
      <c r="DK16" s="138"/>
      <c r="DL16" s="138"/>
      <c r="DM16" s="132"/>
      <c r="DN16" s="132"/>
      <c r="DO16" s="132"/>
      <c r="DP16" s="139"/>
      <c r="DQ16" s="138"/>
      <c r="DR16" s="138"/>
      <c r="DS16" s="132"/>
      <c r="DT16" s="132"/>
      <c r="DU16" s="132"/>
      <c r="DV16" s="139"/>
      <c r="DW16" s="138"/>
      <c r="DX16" s="138"/>
      <c r="DY16" s="132"/>
      <c r="DZ16" s="132"/>
      <c r="EA16" s="132"/>
      <c r="EB16" s="139"/>
      <c r="EC16" s="138"/>
      <c r="ED16" s="138"/>
      <c r="EE16" s="132"/>
      <c r="EF16" s="132"/>
      <c r="EG16" s="132"/>
      <c r="EH16" s="139"/>
      <c r="EI16" s="138"/>
      <c r="EJ16" s="138"/>
      <c r="EK16" s="132"/>
      <c r="EL16" s="132"/>
      <c r="EM16" s="132"/>
      <c r="EN16" s="139"/>
      <c r="EO16" s="138"/>
      <c r="EP16" s="138"/>
      <c r="EQ16" s="132"/>
      <c r="ER16" s="132"/>
      <c r="ES16" s="132"/>
      <c r="ET16" s="139"/>
      <c r="EU16" s="138"/>
      <c r="EV16" s="138"/>
      <c r="EW16" s="132"/>
      <c r="EX16" s="132"/>
      <c r="EY16" s="132"/>
      <c r="EZ16" s="139"/>
      <c r="FA16" s="138"/>
      <c r="FB16" s="138"/>
      <c r="FC16" s="132"/>
      <c r="FD16" s="132"/>
      <c r="FE16" s="132"/>
      <c r="FF16" s="139"/>
      <c r="FG16" s="138"/>
      <c r="FH16" s="138"/>
      <c r="FI16" s="132"/>
      <c r="FJ16" s="132"/>
      <c r="FK16" s="132"/>
      <c r="FL16" s="139"/>
      <c r="FM16" s="138"/>
      <c r="FN16" s="138"/>
      <c r="FO16" s="132"/>
      <c r="FP16" s="132"/>
      <c r="FQ16" s="132"/>
      <c r="FR16" s="139"/>
      <c r="FS16" s="138"/>
      <c r="FT16" s="138"/>
      <c r="FU16" s="132"/>
      <c r="FV16" s="132"/>
      <c r="FW16" s="132"/>
      <c r="FX16" s="139"/>
      <c r="FY16" s="138"/>
      <c r="FZ16" s="138"/>
      <c r="GA16" s="132"/>
      <c r="GB16" s="132"/>
      <c r="GC16" s="132"/>
      <c r="GD16" s="139"/>
      <c r="GE16" s="138"/>
      <c r="GF16" s="138"/>
      <c r="GG16" s="132"/>
      <c r="GH16" s="132"/>
      <c r="GI16" s="132"/>
      <c r="GJ16" s="139"/>
      <c r="GK16" s="138"/>
      <c r="GL16" s="138"/>
      <c r="GM16" s="132"/>
      <c r="GN16" s="132"/>
      <c r="GO16" s="132"/>
      <c r="GP16" s="139"/>
      <c r="GQ16" s="138"/>
      <c r="GR16" s="138"/>
      <c r="GS16" s="132"/>
      <c r="GT16" s="132"/>
      <c r="GU16" s="132"/>
      <c r="GV16" s="139"/>
      <c r="GW16" s="138"/>
      <c r="GX16" s="138"/>
      <c r="GY16" s="132"/>
      <c r="GZ16" s="132"/>
      <c r="HA16" s="132"/>
      <c r="HB16" s="139"/>
      <c r="HC16" s="138"/>
      <c r="HD16" s="138"/>
      <c r="HE16" s="132"/>
      <c r="HF16" s="132"/>
      <c r="HG16" s="132"/>
      <c r="HH16" s="139"/>
      <c r="HI16" s="138"/>
      <c r="HJ16" s="138"/>
      <c r="HK16" s="132"/>
      <c r="HL16" s="132"/>
      <c r="HM16" s="132"/>
      <c r="HN16" s="139"/>
      <c r="HO16" s="138"/>
      <c r="HP16" s="138"/>
      <c r="HQ16" s="132"/>
      <c r="HR16" s="132"/>
      <c r="HS16" s="132"/>
      <c r="HT16" s="139"/>
      <c r="HU16" s="138"/>
      <c r="HV16" s="138"/>
      <c r="HW16" s="132"/>
      <c r="HX16" s="132"/>
      <c r="HY16" s="132"/>
      <c r="HZ16" s="139"/>
      <c r="IA16" s="138"/>
      <c r="IB16" s="138"/>
      <c r="IC16" s="132"/>
      <c r="ID16" s="132"/>
      <c r="IE16" s="132"/>
      <c r="IF16" s="139"/>
      <c r="IG16" s="138"/>
      <c r="IH16" s="138"/>
      <c r="II16" s="132"/>
      <c r="IJ16" s="132"/>
      <c r="IK16" s="132"/>
      <c r="IL16" s="139"/>
      <c r="IM16" s="138"/>
      <c r="IN16" s="138"/>
      <c r="IO16" s="132"/>
      <c r="IP16" s="132"/>
      <c r="IQ16" s="132"/>
      <c r="IR16" s="139"/>
      <c r="IS16" s="138"/>
      <c r="IT16" s="138"/>
      <c r="IU16" s="132"/>
      <c r="IV16" s="132"/>
    </row>
    <row r="17" spans="1:256" s="228" customFormat="1" ht="12.75">
      <c r="A17" s="227">
        <v>2</v>
      </c>
      <c r="B17" s="165" t="s">
        <v>431</v>
      </c>
      <c r="C17" s="163" t="s">
        <v>315</v>
      </c>
      <c r="D17" s="166">
        <v>11</v>
      </c>
      <c r="E17" s="167"/>
      <c r="F17" s="167">
        <f>E17*D17</f>
        <v>0</v>
      </c>
      <c r="G17" s="164"/>
      <c r="H17" s="165"/>
      <c r="I17" s="163"/>
      <c r="J17" s="166"/>
      <c r="K17" s="167"/>
      <c r="L17" s="167"/>
      <c r="M17" s="164"/>
      <c r="N17" s="165"/>
      <c r="O17" s="163"/>
      <c r="P17" s="166"/>
      <c r="Q17" s="167"/>
      <c r="R17" s="167"/>
      <c r="S17" s="164"/>
      <c r="T17" s="165"/>
      <c r="U17" s="163"/>
      <c r="V17" s="166"/>
      <c r="W17" s="167"/>
      <c r="X17" s="167"/>
      <c r="Y17" s="164"/>
      <c r="Z17" s="165"/>
      <c r="AA17" s="163"/>
      <c r="AB17" s="166"/>
      <c r="AC17" s="167"/>
      <c r="AD17" s="167"/>
      <c r="AE17" s="164"/>
      <c r="AF17" s="165"/>
      <c r="AG17" s="163"/>
      <c r="AH17" s="166"/>
      <c r="AI17" s="167"/>
      <c r="AJ17" s="167"/>
      <c r="AK17" s="164"/>
      <c r="AL17" s="165"/>
      <c r="AM17" s="163"/>
      <c r="AN17" s="166"/>
      <c r="AO17" s="167"/>
      <c r="AP17" s="167"/>
      <c r="AQ17" s="164"/>
      <c r="AR17" s="165"/>
      <c r="AS17" s="163"/>
      <c r="AT17" s="166"/>
      <c r="AU17" s="167"/>
      <c r="AV17" s="167"/>
      <c r="AW17" s="164"/>
      <c r="AX17" s="165"/>
      <c r="AY17" s="163"/>
      <c r="AZ17" s="166"/>
      <c r="BA17" s="167"/>
      <c r="BB17" s="167"/>
      <c r="BC17" s="164"/>
      <c r="BD17" s="165"/>
      <c r="BE17" s="163"/>
      <c r="BF17" s="166"/>
      <c r="BG17" s="167"/>
      <c r="BH17" s="167"/>
      <c r="BI17" s="164"/>
      <c r="BJ17" s="165"/>
      <c r="BK17" s="163"/>
      <c r="BL17" s="166"/>
      <c r="BM17" s="167"/>
      <c r="BN17" s="167"/>
      <c r="BO17" s="164"/>
      <c r="BP17" s="165"/>
      <c r="BQ17" s="163"/>
      <c r="BR17" s="166"/>
      <c r="BS17" s="167"/>
      <c r="BT17" s="167"/>
      <c r="BU17" s="164"/>
      <c r="BV17" s="165"/>
      <c r="BW17" s="163"/>
      <c r="BX17" s="166"/>
      <c r="BY17" s="167"/>
      <c r="BZ17" s="167"/>
      <c r="CA17" s="164"/>
      <c r="CB17" s="165"/>
      <c r="CC17" s="163"/>
      <c r="CD17" s="166"/>
      <c r="CE17" s="167"/>
      <c r="CF17" s="167"/>
      <c r="CG17" s="164"/>
      <c r="CH17" s="165"/>
      <c r="CI17" s="163"/>
      <c r="CJ17" s="166"/>
      <c r="CK17" s="167"/>
      <c r="CL17" s="167"/>
      <c r="CM17" s="164"/>
      <c r="CN17" s="165"/>
      <c r="CO17" s="163"/>
      <c r="CP17" s="166"/>
      <c r="CQ17" s="167"/>
      <c r="CR17" s="167"/>
      <c r="CS17" s="164"/>
      <c r="CT17" s="165"/>
      <c r="CU17" s="163"/>
      <c r="CV17" s="166"/>
      <c r="CW17" s="167"/>
      <c r="CX17" s="167"/>
      <c r="CY17" s="164"/>
      <c r="CZ17" s="165"/>
      <c r="DA17" s="163"/>
      <c r="DB17" s="166"/>
      <c r="DC17" s="167"/>
      <c r="DD17" s="167"/>
      <c r="DE17" s="164"/>
      <c r="DF17" s="165"/>
      <c r="DG17" s="163"/>
      <c r="DH17" s="166"/>
      <c r="DI17" s="167"/>
      <c r="DJ17" s="167"/>
      <c r="DK17" s="164"/>
      <c r="DL17" s="165"/>
      <c r="DM17" s="163"/>
      <c r="DN17" s="166"/>
      <c r="DO17" s="167"/>
      <c r="DP17" s="167"/>
      <c r="DQ17" s="164"/>
      <c r="DR17" s="165"/>
      <c r="DS17" s="163"/>
      <c r="DT17" s="166"/>
      <c r="DU17" s="167"/>
      <c r="DV17" s="167"/>
      <c r="DW17" s="164"/>
      <c r="DX17" s="165"/>
      <c r="DY17" s="163"/>
      <c r="DZ17" s="166"/>
      <c r="EA17" s="167"/>
      <c r="EB17" s="167"/>
      <c r="EC17" s="164"/>
      <c r="ED17" s="165"/>
      <c r="EE17" s="163"/>
      <c r="EF17" s="166"/>
      <c r="EG17" s="167"/>
      <c r="EH17" s="167"/>
      <c r="EI17" s="164"/>
      <c r="EJ17" s="165"/>
      <c r="EK17" s="163"/>
      <c r="EL17" s="166"/>
      <c r="EM17" s="167"/>
      <c r="EN17" s="167"/>
      <c r="EO17" s="164"/>
      <c r="EP17" s="165"/>
      <c r="EQ17" s="163"/>
      <c r="ER17" s="166"/>
      <c r="ES17" s="167"/>
      <c r="ET17" s="167"/>
      <c r="EU17" s="164"/>
      <c r="EV17" s="165"/>
      <c r="EW17" s="163"/>
      <c r="EX17" s="166"/>
      <c r="EY17" s="167"/>
      <c r="EZ17" s="167"/>
      <c r="FA17" s="164"/>
      <c r="FB17" s="165"/>
      <c r="FC17" s="163"/>
      <c r="FD17" s="166"/>
      <c r="FE17" s="167"/>
      <c r="FF17" s="167"/>
      <c r="FG17" s="164"/>
      <c r="FH17" s="165"/>
      <c r="FI17" s="163"/>
      <c r="FJ17" s="166"/>
      <c r="FK17" s="167"/>
      <c r="FL17" s="167"/>
      <c r="FM17" s="164"/>
      <c r="FN17" s="165"/>
      <c r="FO17" s="163"/>
      <c r="FP17" s="166"/>
      <c r="FQ17" s="167"/>
      <c r="FR17" s="167"/>
      <c r="FS17" s="164"/>
      <c r="FT17" s="165"/>
      <c r="FU17" s="163"/>
      <c r="FV17" s="166"/>
      <c r="FW17" s="167"/>
      <c r="FX17" s="167"/>
      <c r="FY17" s="164"/>
      <c r="FZ17" s="165"/>
      <c r="GA17" s="163"/>
      <c r="GB17" s="166"/>
      <c r="GC17" s="167"/>
      <c r="GD17" s="167"/>
      <c r="GE17" s="164"/>
      <c r="GF17" s="165"/>
      <c r="GG17" s="163"/>
      <c r="GH17" s="166"/>
      <c r="GI17" s="167"/>
      <c r="GJ17" s="167"/>
      <c r="GK17" s="164"/>
      <c r="GL17" s="165"/>
      <c r="GM17" s="163"/>
      <c r="GN17" s="166"/>
      <c r="GO17" s="167"/>
      <c r="GP17" s="167"/>
      <c r="GQ17" s="164"/>
      <c r="GR17" s="165"/>
      <c r="GS17" s="163"/>
      <c r="GT17" s="166"/>
      <c r="GU17" s="167"/>
      <c r="GV17" s="167"/>
      <c r="GW17" s="164"/>
      <c r="GX17" s="165"/>
      <c r="GY17" s="163"/>
      <c r="GZ17" s="166"/>
      <c r="HA17" s="167"/>
      <c r="HB17" s="167"/>
      <c r="HC17" s="164"/>
      <c r="HD17" s="165"/>
      <c r="HE17" s="163"/>
      <c r="HF17" s="166"/>
      <c r="HG17" s="167"/>
      <c r="HH17" s="167"/>
      <c r="HI17" s="164"/>
      <c r="HJ17" s="165"/>
      <c r="HK17" s="163"/>
      <c r="HL17" s="166"/>
      <c r="HM17" s="167"/>
      <c r="HN17" s="167"/>
      <c r="HO17" s="164"/>
      <c r="HP17" s="165"/>
      <c r="HQ17" s="163"/>
      <c r="HR17" s="166"/>
      <c r="HS17" s="167"/>
      <c r="HT17" s="167"/>
      <c r="HU17" s="164"/>
      <c r="HV17" s="165"/>
      <c r="HW17" s="163"/>
      <c r="HX17" s="166"/>
      <c r="HY17" s="167"/>
      <c r="HZ17" s="167"/>
      <c r="IA17" s="164"/>
      <c r="IB17" s="165"/>
      <c r="IC17" s="163"/>
      <c r="ID17" s="166"/>
      <c r="IE17" s="167"/>
      <c r="IF17" s="167"/>
      <c r="IG17" s="164"/>
      <c r="IH17" s="165"/>
      <c r="II17" s="163"/>
      <c r="IJ17" s="166"/>
      <c r="IK17" s="167"/>
      <c r="IL17" s="167"/>
      <c r="IM17" s="164"/>
      <c r="IN17" s="165"/>
      <c r="IO17" s="163"/>
      <c r="IP17" s="166"/>
      <c r="IQ17" s="167"/>
      <c r="IR17" s="167"/>
      <c r="IS17" s="164"/>
      <c r="IT17" s="165"/>
      <c r="IU17" s="163"/>
      <c r="IV17" s="166"/>
    </row>
    <row r="18" spans="1:256" s="228" customFormat="1" ht="12.75">
      <c r="A18" s="227">
        <v>3</v>
      </c>
      <c r="B18" s="165" t="s">
        <v>432</v>
      </c>
      <c r="C18" s="163" t="s">
        <v>315</v>
      </c>
      <c r="D18" s="166">
        <v>1</v>
      </c>
      <c r="E18" s="167"/>
      <c r="F18" s="167">
        <f aca="true" t="shared" si="0" ref="F18:F69">E18*D18</f>
        <v>0</v>
      </c>
      <c r="G18" s="164"/>
      <c r="H18" s="165"/>
      <c r="I18" s="163"/>
      <c r="J18" s="166"/>
      <c r="K18" s="167"/>
      <c r="L18" s="167"/>
      <c r="M18" s="164"/>
      <c r="N18" s="165"/>
      <c r="O18" s="163"/>
      <c r="P18" s="166"/>
      <c r="Q18" s="167"/>
      <c r="R18" s="167"/>
      <c r="S18" s="164"/>
      <c r="T18" s="165"/>
      <c r="U18" s="163"/>
      <c r="V18" s="166"/>
      <c r="W18" s="167"/>
      <c r="X18" s="167"/>
      <c r="Y18" s="164"/>
      <c r="Z18" s="165"/>
      <c r="AA18" s="163"/>
      <c r="AB18" s="166"/>
      <c r="AC18" s="167"/>
      <c r="AD18" s="167"/>
      <c r="AE18" s="164"/>
      <c r="AF18" s="165"/>
      <c r="AG18" s="163"/>
      <c r="AH18" s="166"/>
      <c r="AI18" s="167"/>
      <c r="AJ18" s="167"/>
      <c r="AK18" s="164"/>
      <c r="AL18" s="165"/>
      <c r="AM18" s="163"/>
      <c r="AN18" s="166"/>
      <c r="AO18" s="167"/>
      <c r="AP18" s="167"/>
      <c r="AQ18" s="164"/>
      <c r="AR18" s="165"/>
      <c r="AS18" s="163"/>
      <c r="AT18" s="166"/>
      <c r="AU18" s="167"/>
      <c r="AV18" s="167"/>
      <c r="AW18" s="164"/>
      <c r="AX18" s="165"/>
      <c r="AY18" s="163"/>
      <c r="AZ18" s="166"/>
      <c r="BA18" s="167"/>
      <c r="BB18" s="167"/>
      <c r="BC18" s="164"/>
      <c r="BD18" s="165"/>
      <c r="BE18" s="163"/>
      <c r="BF18" s="166"/>
      <c r="BG18" s="167"/>
      <c r="BH18" s="167"/>
      <c r="BI18" s="164"/>
      <c r="BJ18" s="165"/>
      <c r="BK18" s="163"/>
      <c r="BL18" s="166"/>
      <c r="BM18" s="167"/>
      <c r="BN18" s="167"/>
      <c r="BO18" s="164"/>
      <c r="BP18" s="165"/>
      <c r="BQ18" s="163"/>
      <c r="BR18" s="166"/>
      <c r="BS18" s="167"/>
      <c r="BT18" s="167"/>
      <c r="BU18" s="164"/>
      <c r="BV18" s="165"/>
      <c r="BW18" s="163"/>
      <c r="BX18" s="166"/>
      <c r="BY18" s="167"/>
      <c r="BZ18" s="167"/>
      <c r="CA18" s="164"/>
      <c r="CB18" s="165"/>
      <c r="CC18" s="163"/>
      <c r="CD18" s="166"/>
      <c r="CE18" s="167"/>
      <c r="CF18" s="167"/>
      <c r="CG18" s="164"/>
      <c r="CH18" s="165"/>
      <c r="CI18" s="163"/>
      <c r="CJ18" s="166"/>
      <c r="CK18" s="167"/>
      <c r="CL18" s="167"/>
      <c r="CM18" s="164"/>
      <c r="CN18" s="165"/>
      <c r="CO18" s="163"/>
      <c r="CP18" s="166"/>
      <c r="CQ18" s="167"/>
      <c r="CR18" s="167"/>
      <c r="CS18" s="164"/>
      <c r="CT18" s="165"/>
      <c r="CU18" s="163"/>
      <c r="CV18" s="166"/>
      <c r="CW18" s="167"/>
      <c r="CX18" s="167"/>
      <c r="CY18" s="164"/>
      <c r="CZ18" s="165"/>
      <c r="DA18" s="163"/>
      <c r="DB18" s="166"/>
      <c r="DC18" s="167"/>
      <c r="DD18" s="167"/>
      <c r="DE18" s="164"/>
      <c r="DF18" s="165"/>
      <c r="DG18" s="163"/>
      <c r="DH18" s="166"/>
      <c r="DI18" s="167"/>
      <c r="DJ18" s="167"/>
      <c r="DK18" s="164"/>
      <c r="DL18" s="165"/>
      <c r="DM18" s="163"/>
      <c r="DN18" s="166"/>
      <c r="DO18" s="167"/>
      <c r="DP18" s="167"/>
      <c r="DQ18" s="164"/>
      <c r="DR18" s="165"/>
      <c r="DS18" s="163"/>
      <c r="DT18" s="166"/>
      <c r="DU18" s="167"/>
      <c r="DV18" s="167"/>
      <c r="DW18" s="164"/>
      <c r="DX18" s="165"/>
      <c r="DY18" s="163"/>
      <c r="DZ18" s="166"/>
      <c r="EA18" s="167"/>
      <c r="EB18" s="167"/>
      <c r="EC18" s="164"/>
      <c r="ED18" s="165"/>
      <c r="EE18" s="163"/>
      <c r="EF18" s="166"/>
      <c r="EG18" s="167"/>
      <c r="EH18" s="167"/>
      <c r="EI18" s="164"/>
      <c r="EJ18" s="165"/>
      <c r="EK18" s="163"/>
      <c r="EL18" s="166"/>
      <c r="EM18" s="167"/>
      <c r="EN18" s="167"/>
      <c r="EO18" s="164"/>
      <c r="EP18" s="165"/>
      <c r="EQ18" s="163"/>
      <c r="ER18" s="166"/>
      <c r="ES18" s="167"/>
      <c r="ET18" s="167"/>
      <c r="EU18" s="164"/>
      <c r="EV18" s="165"/>
      <c r="EW18" s="163"/>
      <c r="EX18" s="166"/>
      <c r="EY18" s="167"/>
      <c r="EZ18" s="167"/>
      <c r="FA18" s="164"/>
      <c r="FB18" s="165"/>
      <c r="FC18" s="163"/>
      <c r="FD18" s="166"/>
      <c r="FE18" s="167"/>
      <c r="FF18" s="167"/>
      <c r="FG18" s="164"/>
      <c r="FH18" s="165"/>
      <c r="FI18" s="163"/>
      <c r="FJ18" s="166"/>
      <c r="FK18" s="167"/>
      <c r="FL18" s="167"/>
      <c r="FM18" s="164"/>
      <c r="FN18" s="165"/>
      <c r="FO18" s="163"/>
      <c r="FP18" s="166"/>
      <c r="FQ18" s="167"/>
      <c r="FR18" s="167"/>
      <c r="FS18" s="164"/>
      <c r="FT18" s="165"/>
      <c r="FU18" s="163"/>
      <c r="FV18" s="166"/>
      <c r="FW18" s="167"/>
      <c r="FX18" s="167"/>
      <c r="FY18" s="164"/>
      <c r="FZ18" s="165"/>
      <c r="GA18" s="163"/>
      <c r="GB18" s="166"/>
      <c r="GC18" s="167"/>
      <c r="GD18" s="167"/>
      <c r="GE18" s="164"/>
      <c r="GF18" s="165"/>
      <c r="GG18" s="163"/>
      <c r="GH18" s="166"/>
      <c r="GI18" s="167"/>
      <c r="GJ18" s="167"/>
      <c r="GK18" s="164"/>
      <c r="GL18" s="165"/>
      <c r="GM18" s="163"/>
      <c r="GN18" s="166"/>
      <c r="GO18" s="167"/>
      <c r="GP18" s="167"/>
      <c r="GQ18" s="164"/>
      <c r="GR18" s="165"/>
      <c r="GS18" s="163"/>
      <c r="GT18" s="166"/>
      <c r="GU18" s="167"/>
      <c r="GV18" s="167"/>
      <c r="GW18" s="164"/>
      <c r="GX18" s="165"/>
      <c r="GY18" s="163"/>
      <c r="GZ18" s="166"/>
      <c r="HA18" s="167"/>
      <c r="HB18" s="167"/>
      <c r="HC18" s="164"/>
      <c r="HD18" s="165"/>
      <c r="HE18" s="163"/>
      <c r="HF18" s="166"/>
      <c r="HG18" s="167"/>
      <c r="HH18" s="167"/>
      <c r="HI18" s="164"/>
      <c r="HJ18" s="165"/>
      <c r="HK18" s="163"/>
      <c r="HL18" s="166"/>
      <c r="HM18" s="167"/>
      <c r="HN18" s="167"/>
      <c r="HO18" s="164"/>
      <c r="HP18" s="165"/>
      <c r="HQ18" s="163"/>
      <c r="HR18" s="166"/>
      <c r="HS18" s="167"/>
      <c r="HT18" s="167"/>
      <c r="HU18" s="164"/>
      <c r="HV18" s="165"/>
      <c r="HW18" s="163"/>
      <c r="HX18" s="166"/>
      <c r="HY18" s="167"/>
      <c r="HZ18" s="167"/>
      <c r="IA18" s="164"/>
      <c r="IB18" s="165"/>
      <c r="IC18" s="163"/>
      <c r="ID18" s="166"/>
      <c r="IE18" s="167"/>
      <c r="IF18" s="167"/>
      <c r="IG18" s="164"/>
      <c r="IH18" s="165"/>
      <c r="II18" s="163"/>
      <c r="IJ18" s="166"/>
      <c r="IK18" s="167"/>
      <c r="IL18" s="167"/>
      <c r="IM18" s="164"/>
      <c r="IN18" s="165"/>
      <c r="IO18" s="163"/>
      <c r="IP18" s="166"/>
      <c r="IQ18" s="167"/>
      <c r="IR18" s="167"/>
      <c r="IS18" s="164"/>
      <c r="IT18" s="165"/>
      <c r="IU18" s="163"/>
      <c r="IV18" s="166"/>
    </row>
    <row r="19" spans="1:256" s="228" customFormat="1" ht="12.75">
      <c r="A19" s="227">
        <v>4</v>
      </c>
      <c r="B19" s="165" t="s">
        <v>433</v>
      </c>
      <c r="C19" s="163" t="s">
        <v>315</v>
      </c>
      <c r="D19" s="166">
        <v>7</v>
      </c>
      <c r="E19" s="167"/>
      <c r="F19" s="167">
        <f t="shared" si="0"/>
        <v>0</v>
      </c>
      <c r="G19" s="164"/>
      <c r="H19" s="165"/>
      <c r="I19" s="163"/>
      <c r="J19" s="166"/>
      <c r="K19" s="167"/>
      <c r="L19" s="167"/>
      <c r="M19" s="164"/>
      <c r="N19" s="165"/>
      <c r="O19" s="163"/>
      <c r="P19" s="166"/>
      <c r="Q19" s="167"/>
      <c r="R19" s="167"/>
      <c r="S19" s="164"/>
      <c r="T19" s="165"/>
      <c r="U19" s="163"/>
      <c r="V19" s="166"/>
      <c r="W19" s="167"/>
      <c r="X19" s="167"/>
      <c r="Y19" s="164"/>
      <c r="Z19" s="165"/>
      <c r="AA19" s="163"/>
      <c r="AB19" s="166"/>
      <c r="AC19" s="167"/>
      <c r="AD19" s="167"/>
      <c r="AE19" s="164"/>
      <c r="AF19" s="165"/>
      <c r="AG19" s="163"/>
      <c r="AH19" s="166"/>
      <c r="AI19" s="167"/>
      <c r="AJ19" s="167"/>
      <c r="AK19" s="164"/>
      <c r="AL19" s="165"/>
      <c r="AM19" s="163"/>
      <c r="AN19" s="166"/>
      <c r="AO19" s="167"/>
      <c r="AP19" s="167"/>
      <c r="AQ19" s="164"/>
      <c r="AR19" s="165"/>
      <c r="AS19" s="163"/>
      <c r="AT19" s="166"/>
      <c r="AU19" s="167"/>
      <c r="AV19" s="167"/>
      <c r="AW19" s="164"/>
      <c r="AX19" s="165"/>
      <c r="AY19" s="163"/>
      <c r="AZ19" s="166"/>
      <c r="BA19" s="167"/>
      <c r="BB19" s="167"/>
      <c r="BC19" s="164"/>
      <c r="BD19" s="165"/>
      <c r="BE19" s="163"/>
      <c r="BF19" s="166"/>
      <c r="BG19" s="167"/>
      <c r="BH19" s="167"/>
      <c r="BI19" s="164"/>
      <c r="BJ19" s="165"/>
      <c r="BK19" s="163"/>
      <c r="BL19" s="166"/>
      <c r="BM19" s="167"/>
      <c r="BN19" s="167"/>
      <c r="BO19" s="164"/>
      <c r="BP19" s="165"/>
      <c r="BQ19" s="163"/>
      <c r="BR19" s="166"/>
      <c r="BS19" s="167"/>
      <c r="BT19" s="167"/>
      <c r="BU19" s="164"/>
      <c r="BV19" s="165"/>
      <c r="BW19" s="163"/>
      <c r="BX19" s="166"/>
      <c r="BY19" s="167"/>
      <c r="BZ19" s="167"/>
      <c r="CA19" s="164"/>
      <c r="CB19" s="165"/>
      <c r="CC19" s="163"/>
      <c r="CD19" s="166"/>
      <c r="CE19" s="167"/>
      <c r="CF19" s="167"/>
      <c r="CG19" s="164"/>
      <c r="CH19" s="165"/>
      <c r="CI19" s="163"/>
      <c r="CJ19" s="166"/>
      <c r="CK19" s="167"/>
      <c r="CL19" s="167"/>
      <c r="CM19" s="164"/>
      <c r="CN19" s="165"/>
      <c r="CO19" s="163"/>
      <c r="CP19" s="166"/>
      <c r="CQ19" s="167"/>
      <c r="CR19" s="167"/>
      <c r="CS19" s="164"/>
      <c r="CT19" s="165"/>
      <c r="CU19" s="163"/>
      <c r="CV19" s="166"/>
      <c r="CW19" s="167"/>
      <c r="CX19" s="167"/>
      <c r="CY19" s="164"/>
      <c r="CZ19" s="165"/>
      <c r="DA19" s="163"/>
      <c r="DB19" s="166"/>
      <c r="DC19" s="167"/>
      <c r="DD19" s="167"/>
      <c r="DE19" s="164"/>
      <c r="DF19" s="165"/>
      <c r="DG19" s="163"/>
      <c r="DH19" s="166"/>
      <c r="DI19" s="167"/>
      <c r="DJ19" s="167"/>
      <c r="DK19" s="164"/>
      <c r="DL19" s="165"/>
      <c r="DM19" s="163"/>
      <c r="DN19" s="166"/>
      <c r="DO19" s="167"/>
      <c r="DP19" s="167"/>
      <c r="DQ19" s="164"/>
      <c r="DR19" s="165"/>
      <c r="DS19" s="163"/>
      <c r="DT19" s="166"/>
      <c r="DU19" s="167"/>
      <c r="DV19" s="167"/>
      <c r="DW19" s="164"/>
      <c r="DX19" s="165"/>
      <c r="DY19" s="163"/>
      <c r="DZ19" s="166"/>
      <c r="EA19" s="167"/>
      <c r="EB19" s="167"/>
      <c r="EC19" s="164"/>
      <c r="ED19" s="165"/>
      <c r="EE19" s="163"/>
      <c r="EF19" s="166"/>
      <c r="EG19" s="167"/>
      <c r="EH19" s="167"/>
      <c r="EI19" s="164"/>
      <c r="EJ19" s="165"/>
      <c r="EK19" s="163"/>
      <c r="EL19" s="166"/>
      <c r="EM19" s="167"/>
      <c r="EN19" s="167"/>
      <c r="EO19" s="164"/>
      <c r="EP19" s="165"/>
      <c r="EQ19" s="163"/>
      <c r="ER19" s="166"/>
      <c r="ES19" s="167"/>
      <c r="ET19" s="167"/>
      <c r="EU19" s="164"/>
      <c r="EV19" s="165"/>
      <c r="EW19" s="163"/>
      <c r="EX19" s="166"/>
      <c r="EY19" s="167"/>
      <c r="EZ19" s="167"/>
      <c r="FA19" s="164"/>
      <c r="FB19" s="165"/>
      <c r="FC19" s="163"/>
      <c r="FD19" s="166"/>
      <c r="FE19" s="167"/>
      <c r="FF19" s="167"/>
      <c r="FG19" s="164"/>
      <c r="FH19" s="165"/>
      <c r="FI19" s="163"/>
      <c r="FJ19" s="166"/>
      <c r="FK19" s="167"/>
      <c r="FL19" s="167"/>
      <c r="FM19" s="164"/>
      <c r="FN19" s="165"/>
      <c r="FO19" s="163"/>
      <c r="FP19" s="166"/>
      <c r="FQ19" s="167"/>
      <c r="FR19" s="167"/>
      <c r="FS19" s="164"/>
      <c r="FT19" s="165"/>
      <c r="FU19" s="163"/>
      <c r="FV19" s="166"/>
      <c r="FW19" s="167"/>
      <c r="FX19" s="167"/>
      <c r="FY19" s="164"/>
      <c r="FZ19" s="165"/>
      <c r="GA19" s="163"/>
      <c r="GB19" s="166"/>
      <c r="GC19" s="167"/>
      <c r="GD19" s="167"/>
      <c r="GE19" s="164"/>
      <c r="GF19" s="165"/>
      <c r="GG19" s="163"/>
      <c r="GH19" s="166"/>
      <c r="GI19" s="167"/>
      <c r="GJ19" s="167"/>
      <c r="GK19" s="164"/>
      <c r="GL19" s="165"/>
      <c r="GM19" s="163"/>
      <c r="GN19" s="166"/>
      <c r="GO19" s="167"/>
      <c r="GP19" s="167"/>
      <c r="GQ19" s="164"/>
      <c r="GR19" s="165"/>
      <c r="GS19" s="163"/>
      <c r="GT19" s="166"/>
      <c r="GU19" s="167"/>
      <c r="GV19" s="167"/>
      <c r="GW19" s="164"/>
      <c r="GX19" s="165"/>
      <c r="GY19" s="163"/>
      <c r="GZ19" s="166"/>
      <c r="HA19" s="167"/>
      <c r="HB19" s="167"/>
      <c r="HC19" s="164"/>
      <c r="HD19" s="165"/>
      <c r="HE19" s="163"/>
      <c r="HF19" s="166"/>
      <c r="HG19" s="167"/>
      <c r="HH19" s="167"/>
      <c r="HI19" s="164"/>
      <c r="HJ19" s="165"/>
      <c r="HK19" s="163"/>
      <c r="HL19" s="166"/>
      <c r="HM19" s="167"/>
      <c r="HN19" s="167"/>
      <c r="HO19" s="164"/>
      <c r="HP19" s="165"/>
      <c r="HQ19" s="163"/>
      <c r="HR19" s="166"/>
      <c r="HS19" s="167"/>
      <c r="HT19" s="167"/>
      <c r="HU19" s="164"/>
      <c r="HV19" s="165"/>
      <c r="HW19" s="163"/>
      <c r="HX19" s="166"/>
      <c r="HY19" s="167"/>
      <c r="HZ19" s="167"/>
      <c r="IA19" s="164"/>
      <c r="IB19" s="165"/>
      <c r="IC19" s="163"/>
      <c r="ID19" s="166"/>
      <c r="IE19" s="167"/>
      <c r="IF19" s="167"/>
      <c r="IG19" s="164"/>
      <c r="IH19" s="165"/>
      <c r="II19" s="163"/>
      <c r="IJ19" s="166"/>
      <c r="IK19" s="167"/>
      <c r="IL19" s="167"/>
      <c r="IM19" s="164"/>
      <c r="IN19" s="165"/>
      <c r="IO19" s="163"/>
      <c r="IP19" s="166"/>
      <c r="IQ19" s="167"/>
      <c r="IR19" s="167"/>
      <c r="IS19" s="164"/>
      <c r="IT19" s="165"/>
      <c r="IU19" s="163"/>
      <c r="IV19" s="166"/>
    </row>
    <row r="20" spans="1:256" s="228" customFormat="1" ht="12.75">
      <c r="A20" s="227">
        <v>5</v>
      </c>
      <c r="B20" s="165" t="s">
        <v>434</v>
      </c>
      <c r="C20" s="163" t="s">
        <v>315</v>
      </c>
      <c r="D20" s="166">
        <v>1</v>
      </c>
      <c r="E20" s="167"/>
      <c r="F20" s="167">
        <f t="shared" si="0"/>
        <v>0</v>
      </c>
      <c r="G20" s="164"/>
      <c r="H20" s="165"/>
      <c r="I20" s="163"/>
      <c r="J20" s="166"/>
      <c r="K20" s="167"/>
      <c r="L20" s="167"/>
      <c r="M20" s="164"/>
      <c r="N20" s="165"/>
      <c r="O20" s="163"/>
      <c r="P20" s="166"/>
      <c r="Q20" s="167"/>
      <c r="R20" s="167"/>
      <c r="S20" s="164"/>
      <c r="T20" s="165"/>
      <c r="U20" s="163"/>
      <c r="V20" s="166"/>
      <c r="W20" s="167"/>
      <c r="X20" s="167"/>
      <c r="Y20" s="164"/>
      <c r="Z20" s="165"/>
      <c r="AA20" s="163"/>
      <c r="AB20" s="166"/>
      <c r="AC20" s="167"/>
      <c r="AD20" s="167"/>
      <c r="AE20" s="164"/>
      <c r="AF20" s="165"/>
      <c r="AG20" s="163"/>
      <c r="AH20" s="166"/>
      <c r="AI20" s="167"/>
      <c r="AJ20" s="167"/>
      <c r="AK20" s="164"/>
      <c r="AL20" s="165"/>
      <c r="AM20" s="163"/>
      <c r="AN20" s="166"/>
      <c r="AO20" s="167"/>
      <c r="AP20" s="167"/>
      <c r="AQ20" s="164"/>
      <c r="AR20" s="165"/>
      <c r="AS20" s="163"/>
      <c r="AT20" s="166"/>
      <c r="AU20" s="167"/>
      <c r="AV20" s="167"/>
      <c r="AW20" s="164"/>
      <c r="AX20" s="165"/>
      <c r="AY20" s="163"/>
      <c r="AZ20" s="166"/>
      <c r="BA20" s="167"/>
      <c r="BB20" s="167"/>
      <c r="BC20" s="164"/>
      <c r="BD20" s="165"/>
      <c r="BE20" s="163"/>
      <c r="BF20" s="166"/>
      <c r="BG20" s="167"/>
      <c r="BH20" s="167"/>
      <c r="BI20" s="164"/>
      <c r="BJ20" s="165"/>
      <c r="BK20" s="163"/>
      <c r="BL20" s="166"/>
      <c r="BM20" s="167"/>
      <c r="BN20" s="167"/>
      <c r="BO20" s="164"/>
      <c r="BP20" s="165"/>
      <c r="BQ20" s="163"/>
      <c r="BR20" s="166"/>
      <c r="BS20" s="167"/>
      <c r="BT20" s="167"/>
      <c r="BU20" s="164"/>
      <c r="BV20" s="165"/>
      <c r="BW20" s="163"/>
      <c r="BX20" s="166"/>
      <c r="BY20" s="167"/>
      <c r="BZ20" s="167"/>
      <c r="CA20" s="164"/>
      <c r="CB20" s="165"/>
      <c r="CC20" s="163"/>
      <c r="CD20" s="166"/>
      <c r="CE20" s="167"/>
      <c r="CF20" s="167"/>
      <c r="CG20" s="164"/>
      <c r="CH20" s="165"/>
      <c r="CI20" s="163"/>
      <c r="CJ20" s="166"/>
      <c r="CK20" s="167"/>
      <c r="CL20" s="167"/>
      <c r="CM20" s="164"/>
      <c r="CN20" s="165"/>
      <c r="CO20" s="163"/>
      <c r="CP20" s="166"/>
      <c r="CQ20" s="167"/>
      <c r="CR20" s="167"/>
      <c r="CS20" s="164"/>
      <c r="CT20" s="165"/>
      <c r="CU20" s="163"/>
      <c r="CV20" s="166"/>
      <c r="CW20" s="167"/>
      <c r="CX20" s="167"/>
      <c r="CY20" s="164"/>
      <c r="CZ20" s="165"/>
      <c r="DA20" s="163"/>
      <c r="DB20" s="166"/>
      <c r="DC20" s="167"/>
      <c r="DD20" s="167"/>
      <c r="DE20" s="164"/>
      <c r="DF20" s="165"/>
      <c r="DG20" s="163"/>
      <c r="DH20" s="166"/>
      <c r="DI20" s="167"/>
      <c r="DJ20" s="167"/>
      <c r="DK20" s="164"/>
      <c r="DL20" s="165"/>
      <c r="DM20" s="163"/>
      <c r="DN20" s="166"/>
      <c r="DO20" s="167"/>
      <c r="DP20" s="167"/>
      <c r="DQ20" s="164"/>
      <c r="DR20" s="165"/>
      <c r="DS20" s="163"/>
      <c r="DT20" s="166"/>
      <c r="DU20" s="167"/>
      <c r="DV20" s="167"/>
      <c r="DW20" s="164"/>
      <c r="DX20" s="165"/>
      <c r="DY20" s="163"/>
      <c r="DZ20" s="166"/>
      <c r="EA20" s="167"/>
      <c r="EB20" s="167"/>
      <c r="EC20" s="164"/>
      <c r="ED20" s="165"/>
      <c r="EE20" s="163"/>
      <c r="EF20" s="166"/>
      <c r="EG20" s="167"/>
      <c r="EH20" s="167"/>
      <c r="EI20" s="164"/>
      <c r="EJ20" s="165"/>
      <c r="EK20" s="163"/>
      <c r="EL20" s="166"/>
      <c r="EM20" s="167"/>
      <c r="EN20" s="167"/>
      <c r="EO20" s="164"/>
      <c r="EP20" s="165"/>
      <c r="EQ20" s="163"/>
      <c r="ER20" s="166"/>
      <c r="ES20" s="167"/>
      <c r="ET20" s="167"/>
      <c r="EU20" s="164"/>
      <c r="EV20" s="165"/>
      <c r="EW20" s="163"/>
      <c r="EX20" s="166"/>
      <c r="EY20" s="167"/>
      <c r="EZ20" s="167"/>
      <c r="FA20" s="164"/>
      <c r="FB20" s="165"/>
      <c r="FC20" s="163"/>
      <c r="FD20" s="166"/>
      <c r="FE20" s="167"/>
      <c r="FF20" s="167"/>
      <c r="FG20" s="164"/>
      <c r="FH20" s="165"/>
      <c r="FI20" s="163"/>
      <c r="FJ20" s="166"/>
      <c r="FK20" s="167"/>
      <c r="FL20" s="167"/>
      <c r="FM20" s="164"/>
      <c r="FN20" s="165"/>
      <c r="FO20" s="163"/>
      <c r="FP20" s="166"/>
      <c r="FQ20" s="167"/>
      <c r="FR20" s="167"/>
      <c r="FS20" s="164"/>
      <c r="FT20" s="165"/>
      <c r="FU20" s="163"/>
      <c r="FV20" s="166"/>
      <c r="FW20" s="167"/>
      <c r="FX20" s="167"/>
      <c r="FY20" s="164"/>
      <c r="FZ20" s="165"/>
      <c r="GA20" s="163"/>
      <c r="GB20" s="166"/>
      <c r="GC20" s="167"/>
      <c r="GD20" s="167"/>
      <c r="GE20" s="164"/>
      <c r="GF20" s="165"/>
      <c r="GG20" s="163"/>
      <c r="GH20" s="166"/>
      <c r="GI20" s="167"/>
      <c r="GJ20" s="167"/>
      <c r="GK20" s="164"/>
      <c r="GL20" s="165"/>
      <c r="GM20" s="163"/>
      <c r="GN20" s="166"/>
      <c r="GO20" s="167"/>
      <c r="GP20" s="167"/>
      <c r="GQ20" s="164"/>
      <c r="GR20" s="165"/>
      <c r="GS20" s="163"/>
      <c r="GT20" s="166"/>
      <c r="GU20" s="167"/>
      <c r="GV20" s="167"/>
      <c r="GW20" s="164"/>
      <c r="GX20" s="165"/>
      <c r="GY20" s="163"/>
      <c r="GZ20" s="166"/>
      <c r="HA20" s="167"/>
      <c r="HB20" s="167"/>
      <c r="HC20" s="164"/>
      <c r="HD20" s="165"/>
      <c r="HE20" s="163"/>
      <c r="HF20" s="166"/>
      <c r="HG20" s="167"/>
      <c r="HH20" s="167"/>
      <c r="HI20" s="164"/>
      <c r="HJ20" s="165"/>
      <c r="HK20" s="163"/>
      <c r="HL20" s="166"/>
      <c r="HM20" s="167"/>
      <c r="HN20" s="167"/>
      <c r="HO20" s="164"/>
      <c r="HP20" s="165"/>
      <c r="HQ20" s="163"/>
      <c r="HR20" s="166"/>
      <c r="HS20" s="167"/>
      <c r="HT20" s="167"/>
      <c r="HU20" s="164"/>
      <c r="HV20" s="165"/>
      <c r="HW20" s="163"/>
      <c r="HX20" s="166"/>
      <c r="HY20" s="167"/>
      <c r="HZ20" s="167"/>
      <c r="IA20" s="164"/>
      <c r="IB20" s="165"/>
      <c r="IC20" s="163"/>
      <c r="ID20" s="166"/>
      <c r="IE20" s="167"/>
      <c r="IF20" s="167"/>
      <c r="IG20" s="164"/>
      <c r="IH20" s="165"/>
      <c r="II20" s="163"/>
      <c r="IJ20" s="166"/>
      <c r="IK20" s="167"/>
      <c r="IL20" s="167"/>
      <c r="IM20" s="164"/>
      <c r="IN20" s="165"/>
      <c r="IO20" s="163"/>
      <c r="IP20" s="166"/>
      <c r="IQ20" s="167"/>
      <c r="IR20" s="167"/>
      <c r="IS20" s="164"/>
      <c r="IT20" s="165"/>
      <c r="IU20" s="163"/>
      <c r="IV20" s="166"/>
    </row>
    <row r="21" spans="1:256" s="228" customFormat="1" ht="12.75">
      <c r="A21" s="227">
        <v>6</v>
      </c>
      <c r="B21" s="165" t="s">
        <v>435</v>
      </c>
      <c r="C21" s="163" t="s">
        <v>315</v>
      </c>
      <c r="D21" s="166">
        <v>3</v>
      </c>
      <c r="E21" s="167"/>
      <c r="F21" s="167">
        <f t="shared" si="0"/>
        <v>0</v>
      </c>
      <c r="G21" s="164"/>
      <c r="H21" s="165"/>
      <c r="I21" s="163"/>
      <c r="J21" s="166"/>
      <c r="K21" s="167"/>
      <c r="L21" s="167"/>
      <c r="M21" s="164"/>
      <c r="N21" s="165"/>
      <c r="O21" s="163"/>
      <c r="P21" s="166"/>
      <c r="Q21" s="167"/>
      <c r="R21" s="167"/>
      <c r="S21" s="164"/>
      <c r="T21" s="165"/>
      <c r="U21" s="163"/>
      <c r="V21" s="166"/>
      <c r="W21" s="167"/>
      <c r="X21" s="167"/>
      <c r="Y21" s="164"/>
      <c r="Z21" s="165"/>
      <c r="AA21" s="163"/>
      <c r="AB21" s="166"/>
      <c r="AC21" s="167"/>
      <c r="AD21" s="167"/>
      <c r="AE21" s="164"/>
      <c r="AF21" s="165"/>
      <c r="AG21" s="163"/>
      <c r="AH21" s="166"/>
      <c r="AI21" s="167"/>
      <c r="AJ21" s="167"/>
      <c r="AK21" s="164"/>
      <c r="AL21" s="165"/>
      <c r="AM21" s="163"/>
      <c r="AN21" s="166"/>
      <c r="AO21" s="167"/>
      <c r="AP21" s="167"/>
      <c r="AQ21" s="164"/>
      <c r="AR21" s="165"/>
      <c r="AS21" s="163"/>
      <c r="AT21" s="166"/>
      <c r="AU21" s="167"/>
      <c r="AV21" s="167"/>
      <c r="AW21" s="164"/>
      <c r="AX21" s="165"/>
      <c r="AY21" s="163"/>
      <c r="AZ21" s="166"/>
      <c r="BA21" s="167"/>
      <c r="BB21" s="167"/>
      <c r="BC21" s="164"/>
      <c r="BD21" s="165"/>
      <c r="BE21" s="163"/>
      <c r="BF21" s="166"/>
      <c r="BG21" s="167"/>
      <c r="BH21" s="167"/>
      <c r="BI21" s="164"/>
      <c r="BJ21" s="165"/>
      <c r="BK21" s="163"/>
      <c r="BL21" s="166"/>
      <c r="BM21" s="167"/>
      <c r="BN21" s="167"/>
      <c r="BO21" s="164"/>
      <c r="BP21" s="165"/>
      <c r="BQ21" s="163"/>
      <c r="BR21" s="166"/>
      <c r="BS21" s="167"/>
      <c r="BT21" s="167"/>
      <c r="BU21" s="164"/>
      <c r="BV21" s="165"/>
      <c r="BW21" s="163"/>
      <c r="BX21" s="166"/>
      <c r="BY21" s="167"/>
      <c r="BZ21" s="167"/>
      <c r="CA21" s="164"/>
      <c r="CB21" s="165"/>
      <c r="CC21" s="163"/>
      <c r="CD21" s="166"/>
      <c r="CE21" s="167"/>
      <c r="CF21" s="167"/>
      <c r="CG21" s="164"/>
      <c r="CH21" s="165"/>
      <c r="CI21" s="163"/>
      <c r="CJ21" s="166"/>
      <c r="CK21" s="167"/>
      <c r="CL21" s="167"/>
      <c r="CM21" s="164"/>
      <c r="CN21" s="165"/>
      <c r="CO21" s="163"/>
      <c r="CP21" s="166"/>
      <c r="CQ21" s="167"/>
      <c r="CR21" s="167"/>
      <c r="CS21" s="164"/>
      <c r="CT21" s="165"/>
      <c r="CU21" s="163"/>
      <c r="CV21" s="166"/>
      <c r="CW21" s="167"/>
      <c r="CX21" s="167"/>
      <c r="CY21" s="164"/>
      <c r="CZ21" s="165"/>
      <c r="DA21" s="163"/>
      <c r="DB21" s="166"/>
      <c r="DC21" s="167"/>
      <c r="DD21" s="167"/>
      <c r="DE21" s="164"/>
      <c r="DF21" s="165"/>
      <c r="DG21" s="163"/>
      <c r="DH21" s="166"/>
      <c r="DI21" s="167"/>
      <c r="DJ21" s="167"/>
      <c r="DK21" s="164"/>
      <c r="DL21" s="165"/>
      <c r="DM21" s="163"/>
      <c r="DN21" s="166"/>
      <c r="DO21" s="167"/>
      <c r="DP21" s="167"/>
      <c r="DQ21" s="164"/>
      <c r="DR21" s="165"/>
      <c r="DS21" s="163"/>
      <c r="DT21" s="166"/>
      <c r="DU21" s="167"/>
      <c r="DV21" s="167"/>
      <c r="DW21" s="164"/>
      <c r="DX21" s="165"/>
      <c r="DY21" s="163"/>
      <c r="DZ21" s="166"/>
      <c r="EA21" s="167"/>
      <c r="EB21" s="167"/>
      <c r="EC21" s="164"/>
      <c r="ED21" s="165"/>
      <c r="EE21" s="163"/>
      <c r="EF21" s="166"/>
      <c r="EG21" s="167"/>
      <c r="EH21" s="167"/>
      <c r="EI21" s="164"/>
      <c r="EJ21" s="165"/>
      <c r="EK21" s="163"/>
      <c r="EL21" s="166"/>
      <c r="EM21" s="167"/>
      <c r="EN21" s="167"/>
      <c r="EO21" s="164"/>
      <c r="EP21" s="165"/>
      <c r="EQ21" s="163"/>
      <c r="ER21" s="166"/>
      <c r="ES21" s="167"/>
      <c r="ET21" s="167"/>
      <c r="EU21" s="164"/>
      <c r="EV21" s="165"/>
      <c r="EW21" s="163"/>
      <c r="EX21" s="166"/>
      <c r="EY21" s="167"/>
      <c r="EZ21" s="167"/>
      <c r="FA21" s="164"/>
      <c r="FB21" s="165"/>
      <c r="FC21" s="163"/>
      <c r="FD21" s="166"/>
      <c r="FE21" s="167"/>
      <c r="FF21" s="167"/>
      <c r="FG21" s="164"/>
      <c r="FH21" s="165"/>
      <c r="FI21" s="163"/>
      <c r="FJ21" s="166"/>
      <c r="FK21" s="167"/>
      <c r="FL21" s="167"/>
      <c r="FM21" s="164"/>
      <c r="FN21" s="165"/>
      <c r="FO21" s="163"/>
      <c r="FP21" s="166"/>
      <c r="FQ21" s="167"/>
      <c r="FR21" s="167"/>
      <c r="FS21" s="164"/>
      <c r="FT21" s="165"/>
      <c r="FU21" s="163"/>
      <c r="FV21" s="166"/>
      <c r="FW21" s="167"/>
      <c r="FX21" s="167"/>
      <c r="FY21" s="164"/>
      <c r="FZ21" s="165"/>
      <c r="GA21" s="163"/>
      <c r="GB21" s="166"/>
      <c r="GC21" s="167"/>
      <c r="GD21" s="167"/>
      <c r="GE21" s="164"/>
      <c r="GF21" s="165"/>
      <c r="GG21" s="163"/>
      <c r="GH21" s="166"/>
      <c r="GI21" s="167"/>
      <c r="GJ21" s="167"/>
      <c r="GK21" s="164"/>
      <c r="GL21" s="165"/>
      <c r="GM21" s="163"/>
      <c r="GN21" s="166"/>
      <c r="GO21" s="167"/>
      <c r="GP21" s="167"/>
      <c r="GQ21" s="164"/>
      <c r="GR21" s="165"/>
      <c r="GS21" s="163"/>
      <c r="GT21" s="166"/>
      <c r="GU21" s="167"/>
      <c r="GV21" s="167"/>
      <c r="GW21" s="164"/>
      <c r="GX21" s="165"/>
      <c r="GY21" s="163"/>
      <c r="GZ21" s="166"/>
      <c r="HA21" s="167"/>
      <c r="HB21" s="167"/>
      <c r="HC21" s="164"/>
      <c r="HD21" s="165"/>
      <c r="HE21" s="163"/>
      <c r="HF21" s="166"/>
      <c r="HG21" s="167"/>
      <c r="HH21" s="167"/>
      <c r="HI21" s="164"/>
      <c r="HJ21" s="165"/>
      <c r="HK21" s="163"/>
      <c r="HL21" s="166"/>
      <c r="HM21" s="167"/>
      <c r="HN21" s="167"/>
      <c r="HO21" s="164"/>
      <c r="HP21" s="165"/>
      <c r="HQ21" s="163"/>
      <c r="HR21" s="166"/>
      <c r="HS21" s="167"/>
      <c r="HT21" s="167"/>
      <c r="HU21" s="164"/>
      <c r="HV21" s="165"/>
      <c r="HW21" s="163"/>
      <c r="HX21" s="166"/>
      <c r="HY21" s="167"/>
      <c r="HZ21" s="167"/>
      <c r="IA21" s="164"/>
      <c r="IB21" s="165"/>
      <c r="IC21" s="163"/>
      <c r="ID21" s="166"/>
      <c r="IE21" s="167"/>
      <c r="IF21" s="167"/>
      <c r="IG21" s="164"/>
      <c r="IH21" s="165"/>
      <c r="II21" s="163"/>
      <c r="IJ21" s="166"/>
      <c r="IK21" s="167"/>
      <c r="IL21" s="167"/>
      <c r="IM21" s="164"/>
      <c r="IN21" s="165"/>
      <c r="IO21" s="163"/>
      <c r="IP21" s="166"/>
      <c r="IQ21" s="167"/>
      <c r="IR21" s="167"/>
      <c r="IS21" s="164"/>
      <c r="IT21" s="165"/>
      <c r="IU21" s="163"/>
      <c r="IV21" s="166"/>
    </row>
    <row r="22" spans="1:256" s="228" customFormat="1" ht="12.75">
      <c r="A22" s="227">
        <v>7</v>
      </c>
      <c r="B22" s="165" t="s">
        <v>436</v>
      </c>
      <c r="C22" s="163" t="s">
        <v>315</v>
      </c>
      <c r="D22" s="166">
        <v>48</v>
      </c>
      <c r="E22" s="167"/>
      <c r="F22" s="167">
        <f t="shared" si="0"/>
        <v>0</v>
      </c>
      <c r="G22" s="164"/>
      <c r="H22" s="165"/>
      <c r="I22" s="163"/>
      <c r="J22" s="166"/>
      <c r="K22" s="167"/>
      <c r="L22" s="167"/>
      <c r="M22" s="164"/>
      <c r="N22" s="165"/>
      <c r="O22" s="163"/>
      <c r="P22" s="166"/>
      <c r="Q22" s="167"/>
      <c r="R22" s="167"/>
      <c r="S22" s="164"/>
      <c r="T22" s="165"/>
      <c r="U22" s="163"/>
      <c r="V22" s="166"/>
      <c r="W22" s="167"/>
      <c r="X22" s="167"/>
      <c r="Y22" s="164"/>
      <c r="Z22" s="165"/>
      <c r="AA22" s="163"/>
      <c r="AB22" s="166"/>
      <c r="AC22" s="167"/>
      <c r="AD22" s="167"/>
      <c r="AE22" s="164"/>
      <c r="AF22" s="165"/>
      <c r="AG22" s="163"/>
      <c r="AH22" s="166"/>
      <c r="AI22" s="167"/>
      <c r="AJ22" s="167"/>
      <c r="AK22" s="164"/>
      <c r="AL22" s="165"/>
      <c r="AM22" s="163"/>
      <c r="AN22" s="166"/>
      <c r="AO22" s="167"/>
      <c r="AP22" s="167"/>
      <c r="AQ22" s="164"/>
      <c r="AR22" s="165"/>
      <c r="AS22" s="163"/>
      <c r="AT22" s="166"/>
      <c r="AU22" s="167"/>
      <c r="AV22" s="167"/>
      <c r="AW22" s="164"/>
      <c r="AX22" s="165"/>
      <c r="AY22" s="163"/>
      <c r="AZ22" s="166"/>
      <c r="BA22" s="167"/>
      <c r="BB22" s="167"/>
      <c r="BC22" s="164"/>
      <c r="BD22" s="165"/>
      <c r="BE22" s="163"/>
      <c r="BF22" s="166"/>
      <c r="BG22" s="167"/>
      <c r="BH22" s="167"/>
      <c r="BI22" s="164"/>
      <c r="BJ22" s="165"/>
      <c r="BK22" s="163"/>
      <c r="BL22" s="166"/>
      <c r="BM22" s="167"/>
      <c r="BN22" s="167"/>
      <c r="BO22" s="164"/>
      <c r="BP22" s="165"/>
      <c r="BQ22" s="163"/>
      <c r="BR22" s="166"/>
      <c r="BS22" s="167"/>
      <c r="BT22" s="167"/>
      <c r="BU22" s="164"/>
      <c r="BV22" s="165"/>
      <c r="BW22" s="163"/>
      <c r="BX22" s="166"/>
      <c r="BY22" s="167"/>
      <c r="BZ22" s="167"/>
      <c r="CA22" s="164"/>
      <c r="CB22" s="165"/>
      <c r="CC22" s="163"/>
      <c r="CD22" s="166"/>
      <c r="CE22" s="167"/>
      <c r="CF22" s="167"/>
      <c r="CG22" s="164"/>
      <c r="CH22" s="165"/>
      <c r="CI22" s="163"/>
      <c r="CJ22" s="166"/>
      <c r="CK22" s="167"/>
      <c r="CL22" s="167"/>
      <c r="CM22" s="164"/>
      <c r="CN22" s="165"/>
      <c r="CO22" s="163"/>
      <c r="CP22" s="166"/>
      <c r="CQ22" s="167"/>
      <c r="CR22" s="167"/>
      <c r="CS22" s="164"/>
      <c r="CT22" s="165"/>
      <c r="CU22" s="163"/>
      <c r="CV22" s="166"/>
      <c r="CW22" s="167"/>
      <c r="CX22" s="167"/>
      <c r="CY22" s="164"/>
      <c r="CZ22" s="165"/>
      <c r="DA22" s="163"/>
      <c r="DB22" s="166"/>
      <c r="DC22" s="167"/>
      <c r="DD22" s="167"/>
      <c r="DE22" s="164"/>
      <c r="DF22" s="165"/>
      <c r="DG22" s="163"/>
      <c r="DH22" s="166"/>
      <c r="DI22" s="167"/>
      <c r="DJ22" s="167"/>
      <c r="DK22" s="164"/>
      <c r="DL22" s="165"/>
      <c r="DM22" s="163"/>
      <c r="DN22" s="166"/>
      <c r="DO22" s="167"/>
      <c r="DP22" s="167"/>
      <c r="DQ22" s="164"/>
      <c r="DR22" s="165"/>
      <c r="DS22" s="163"/>
      <c r="DT22" s="166"/>
      <c r="DU22" s="167"/>
      <c r="DV22" s="167"/>
      <c r="DW22" s="164"/>
      <c r="DX22" s="165"/>
      <c r="DY22" s="163"/>
      <c r="DZ22" s="166"/>
      <c r="EA22" s="167"/>
      <c r="EB22" s="167"/>
      <c r="EC22" s="164"/>
      <c r="ED22" s="165"/>
      <c r="EE22" s="163"/>
      <c r="EF22" s="166"/>
      <c r="EG22" s="167"/>
      <c r="EH22" s="167"/>
      <c r="EI22" s="164"/>
      <c r="EJ22" s="165"/>
      <c r="EK22" s="163"/>
      <c r="EL22" s="166"/>
      <c r="EM22" s="167"/>
      <c r="EN22" s="167"/>
      <c r="EO22" s="164"/>
      <c r="EP22" s="165"/>
      <c r="EQ22" s="163"/>
      <c r="ER22" s="166"/>
      <c r="ES22" s="167"/>
      <c r="ET22" s="167"/>
      <c r="EU22" s="164"/>
      <c r="EV22" s="165"/>
      <c r="EW22" s="163"/>
      <c r="EX22" s="166"/>
      <c r="EY22" s="167"/>
      <c r="EZ22" s="167"/>
      <c r="FA22" s="164"/>
      <c r="FB22" s="165"/>
      <c r="FC22" s="163"/>
      <c r="FD22" s="166"/>
      <c r="FE22" s="167"/>
      <c r="FF22" s="167"/>
      <c r="FG22" s="164"/>
      <c r="FH22" s="165"/>
      <c r="FI22" s="163"/>
      <c r="FJ22" s="166"/>
      <c r="FK22" s="167"/>
      <c r="FL22" s="167"/>
      <c r="FM22" s="164"/>
      <c r="FN22" s="165"/>
      <c r="FO22" s="163"/>
      <c r="FP22" s="166"/>
      <c r="FQ22" s="167"/>
      <c r="FR22" s="167"/>
      <c r="FS22" s="164"/>
      <c r="FT22" s="165"/>
      <c r="FU22" s="163"/>
      <c r="FV22" s="166"/>
      <c r="FW22" s="167"/>
      <c r="FX22" s="167"/>
      <c r="FY22" s="164"/>
      <c r="FZ22" s="165"/>
      <c r="GA22" s="163"/>
      <c r="GB22" s="166"/>
      <c r="GC22" s="167"/>
      <c r="GD22" s="167"/>
      <c r="GE22" s="164"/>
      <c r="GF22" s="165"/>
      <c r="GG22" s="163"/>
      <c r="GH22" s="166"/>
      <c r="GI22" s="167"/>
      <c r="GJ22" s="167"/>
      <c r="GK22" s="164"/>
      <c r="GL22" s="165"/>
      <c r="GM22" s="163"/>
      <c r="GN22" s="166"/>
      <c r="GO22" s="167"/>
      <c r="GP22" s="167"/>
      <c r="GQ22" s="164"/>
      <c r="GR22" s="165"/>
      <c r="GS22" s="163"/>
      <c r="GT22" s="166"/>
      <c r="GU22" s="167"/>
      <c r="GV22" s="167"/>
      <c r="GW22" s="164"/>
      <c r="GX22" s="165"/>
      <c r="GY22" s="163"/>
      <c r="GZ22" s="166"/>
      <c r="HA22" s="167"/>
      <c r="HB22" s="167"/>
      <c r="HC22" s="164"/>
      <c r="HD22" s="165"/>
      <c r="HE22" s="163"/>
      <c r="HF22" s="166"/>
      <c r="HG22" s="167"/>
      <c r="HH22" s="167"/>
      <c r="HI22" s="164"/>
      <c r="HJ22" s="165"/>
      <c r="HK22" s="163"/>
      <c r="HL22" s="166"/>
      <c r="HM22" s="167"/>
      <c r="HN22" s="167"/>
      <c r="HO22" s="164"/>
      <c r="HP22" s="165"/>
      <c r="HQ22" s="163"/>
      <c r="HR22" s="166"/>
      <c r="HS22" s="167"/>
      <c r="HT22" s="167"/>
      <c r="HU22" s="164"/>
      <c r="HV22" s="165"/>
      <c r="HW22" s="163"/>
      <c r="HX22" s="166"/>
      <c r="HY22" s="167"/>
      <c r="HZ22" s="167"/>
      <c r="IA22" s="164"/>
      <c r="IB22" s="165"/>
      <c r="IC22" s="163"/>
      <c r="ID22" s="166"/>
      <c r="IE22" s="167"/>
      <c r="IF22" s="167"/>
      <c r="IG22" s="164"/>
      <c r="IH22" s="165"/>
      <c r="II22" s="163"/>
      <c r="IJ22" s="166"/>
      <c r="IK22" s="167"/>
      <c r="IL22" s="167"/>
      <c r="IM22" s="164"/>
      <c r="IN22" s="165"/>
      <c r="IO22" s="163"/>
      <c r="IP22" s="166"/>
      <c r="IQ22" s="167"/>
      <c r="IR22" s="167"/>
      <c r="IS22" s="164"/>
      <c r="IT22" s="165"/>
      <c r="IU22" s="163"/>
      <c r="IV22" s="166"/>
    </row>
    <row r="23" spans="1:256" s="228" customFormat="1" ht="12.75">
      <c r="A23" s="227">
        <v>8</v>
      </c>
      <c r="B23" s="165" t="s">
        <v>437</v>
      </c>
      <c r="C23" s="163" t="s">
        <v>315</v>
      </c>
      <c r="D23" s="166">
        <v>3</v>
      </c>
      <c r="E23" s="167"/>
      <c r="F23" s="167">
        <f t="shared" si="0"/>
        <v>0</v>
      </c>
      <c r="G23" s="164"/>
      <c r="H23" s="165"/>
      <c r="I23" s="163"/>
      <c r="J23" s="166"/>
      <c r="K23" s="167"/>
      <c r="L23" s="167"/>
      <c r="M23" s="164"/>
      <c r="N23" s="165"/>
      <c r="O23" s="163"/>
      <c r="P23" s="166"/>
      <c r="Q23" s="167"/>
      <c r="R23" s="167"/>
      <c r="S23" s="164"/>
      <c r="T23" s="165"/>
      <c r="U23" s="163"/>
      <c r="V23" s="166"/>
      <c r="W23" s="167"/>
      <c r="X23" s="167"/>
      <c r="Y23" s="164"/>
      <c r="Z23" s="165"/>
      <c r="AA23" s="163"/>
      <c r="AB23" s="166"/>
      <c r="AC23" s="167"/>
      <c r="AD23" s="167"/>
      <c r="AE23" s="164"/>
      <c r="AF23" s="165"/>
      <c r="AG23" s="163"/>
      <c r="AH23" s="166"/>
      <c r="AI23" s="167"/>
      <c r="AJ23" s="167"/>
      <c r="AK23" s="164"/>
      <c r="AL23" s="165"/>
      <c r="AM23" s="163"/>
      <c r="AN23" s="166"/>
      <c r="AO23" s="167"/>
      <c r="AP23" s="167"/>
      <c r="AQ23" s="164"/>
      <c r="AR23" s="165"/>
      <c r="AS23" s="163"/>
      <c r="AT23" s="166"/>
      <c r="AU23" s="167"/>
      <c r="AV23" s="167"/>
      <c r="AW23" s="164"/>
      <c r="AX23" s="165"/>
      <c r="AY23" s="163"/>
      <c r="AZ23" s="166"/>
      <c r="BA23" s="167"/>
      <c r="BB23" s="167"/>
      <c r="BC23" s="164"/>
      <c r="BD23" s="165"/>
      <c r="BE23" s="163"/>
      <c r="BF23" s="166"/>
      <c r="BG23" s="167"/>
      <c r="BH23" s="167"/>
      <c r="BI23" s="164"/>
      <c r="BJ23" s="165"/>
      <c r="BK23" s="163"/>
      <c r="BL23" s="166"/>
      <c r="BM23" s="167"/>
      <c r="BN23" s="167"/>
      <c r="BO23" s="164"/>
      <c r="BP23" s="165"/>
      <c r="BQ23" s="163"/>
      <c r="BR23" s="166"/>
      <c r="BS23" s="167"/>
      <c r="BT23" s="167"/>
      <c r="BU23" s="164"/>
      <c r="BV23" s="165"/>
      <c r="BW23" s="163"/>
      <c r="BX23" s="166"/>
      <c r="BY23" s="167"/>
      <c r="BZ23" s="167"/>
      <c r="CA23" s="164"/>
      <c r="CB23" s="165"/>
      <c r="CC23" s="163"/>
      <c r="CD23" s="166"/>
      <c r="CE23" s="167"/>
      <c r="CF23" s="167"/>
      <c r="CG23" s="164"/>
      <c r="CH23" s="165"/>
      <c r="CI23" s="163"/>
      <c r="CJ23" s="166"/>
      <c r="CK23" s="167"/>
      <c r="CL23" s="167"/>
      <c r="CM23" s="164"/>
      <c r="CN23" s="165"/>
      <c r="CO23" s="163"/>
      <c r="CP23" s="166"/>
      <c r="CQ23" s="167"/>
      <c r="CR23" s="167"/>
      <c r="CS23" s="164"/>
      <c r="CT23" s="165"/>
      <c r="CU23" s="163"/>
      <c r="CV23" s="166"/>
      <c r="CW23" s="167"/>
      <c r="CX23" s="167"/>
      <c r="CY23" s="164"/>
      <c r="CZ23" s="165"/>
      <c r="DA23" s="163"/>
      <c r="DB23" s="166"/>
      <c r="DC23" s="167"/>
      <c r="DD23" s="167"/>
      <c r="DE23" s="164"/>
      <c r="DF23" s="165"/>
      <c r="DG23" s="163"/>
      <c r="DH23" s="166"/>
      <c r="DI23" s="167"/>
      <c r="DJ23" s="167"/>
      <c r="DK23" s="164"/>
      <c r="DL23" s="165"/>
      <c r="DM23" s="163"/>
      <c r="DN23" s="166"/>
      <c r="DO23" s="167"/>
      <c r="DP23" s="167"/>
      <c r="DQ23" s="164"/>
      <c r="DR23" s="165"/>
      <c r="DS23" s="163"/>
      <c r="DT23" s="166"/>
      <c r="DU23" s="167"/>
      <c r="DV23" s="167"/>
      <c r="DW23" s="164"/>
      <c r="DX23" s="165"/>
      <c r="DY23" s="163"/>
      <c r="DZ23" s="166"/>
      <c r="EA23" s="167"/>
      <c r="EB23" s="167"/>
      <c r="EC23" s="164"/>
      <c r="ED23" s="165"/>
      <c r="EE23" s="163"/>
      <c r="EF23" s="166"/>
      <c r="EG23" s="167"/>
      <c r="EH23" s="167"/>
      <c r="EI23" s="164"/>
      <c r="EJ23" s="165"/>
      <c r="EK23" s="163"/>
      <c r="EL23" s="166"/>
      <c r="EM23" s="167"/>
      <c r="EN23" s="167"/>
      <c r="EO23" s="164"/>
      <c r="EP23" s="165"/>
      <c r="EQ23" s="163"/>
      <c r="ER23" s="166"/>
      <c r="ES23" s="167"/>
      <c r="ET23" s="167"/>
      <c r="EU23" s="164"/>
      <c r="EV23" s="165"/>
      <c r="EW23" s="163"/>
      <c r="EX23" s="166"/>
      <c r="EY23" s="167"/>
      <c r="EZ23" s="167"/>
      <c r="FA23" s="164"/>
      <c r="FB23" s="165"/>
      <c r="FC23" s="163"/>
      <c r="FD23" s="166"/>
      <c r="FE23" s="167"/>
      <c r="FF23" s="167"/>
      <c r="FG23" s="164"/>
      <c r="FH23" s="165"/>
      <c r="FI23" s="163"/>
      <c r="FJ23" s="166"/>
      <c r="FK23" s="167"/>
      <c r="FL23" s="167"/>
      <c r="FM23" s="164"/>
      <c r="FN23" s="165"/>
      <c r="FO23" s="163"/>
      <c r="FP23" s="166"/>
      <c r="FQ23" s="167"/>
      <c r="FR23" s="167"/>
      <c r="FS23" s="164"/>
      <c r="FT23" s="165"/>
      <c r="FU23" s="163"/>
      <c r="FV23" s="166"/>
      <c r="FW23" s="167"/>
      <c r="FX23" s="167"/>
      <c r="FY23" s="164"/>
      <c r="FZ23" s="165"/>
      <c r="GA23" s="163"/>
      <c r="GB23" s="166"/>
      <c r="GC23" s="167"/>
      <c r="GD23" s="167"/>
      <c r="GE23" s="164"/>
      <c r="GF23" s="165"/>
      <c r="GG23" s="163"/>
      <c r="GH23" s="166"/>
      <c r="GI23" s="167"/>
      <c r="GJ23" s="167"/>
      <c r="GK23" s="164"/>
      <c r="GL23" s="165"/>
      <c r="GM23" s="163"/>
      <c r="GN23" s="166"/>
      <c r="GO23" s="167"/>
      <c r="GP23" s="167"/>
      <c r="GQ23" s="164"/>
      <c r="GR23" s="165"/>
      <c r="GS23" s="163"/>
      <c r="GT23" s="166"/>
      <c r="GU23" s="167"/>
      <c r="GV23" s="167"/>
      <c r="GW23" s="164"/>
      <c r="GX23" s="165"/>
      <c r="GY23" s="163"/>
      <c r="GZ23" s="166"/>
      <c r="HA23" s="167"/>
      <c r="HB23" s="167"/>
      <c r="HC23" s="164"/>
      <c r="HD23" s="165"/>
      <c r="HE23" s="163"/>
      <c r="HF23" s="166"/>
      <c r="HG23" s="167"/>
      <c r="HH23" s="167"/>
      <c r="HI23" s="164"/>
      <c r="HJ23" s="165"/>
      <c r="HK23" s="163"/>
      <c r="HL23" s="166"/>
      <c r="HM23" s="167"/>
      <c r="HN23" s="167"/>
      <c r="HO23" s="164"/>
      <c r="HP23" s="165"/>
      <c r="HQ23" s="163"/>
      <c r="HR23" s="166"/>
      <c r="HS23" s="167"/>
      <c r="HT23" s="167"/>
      <c r="HU23" s="164"/>
      <c r="HV23" s="165"/>
      <c r="HW23" s="163"/>
      <c r="HX23" s="166"/>
      <c r="HY23" s="167"/>
      <c r="HZ23" s="167"/>
      <c r="IA23" s="164"/>
      <c r="IB23" s="165"/>
      <c r="IC23" s="163"/>
      <c r="ID23" s="166"/>
      <c r="IE23" s="167"/>
      <c r="IF23" s="167"/>
      <c r="IG23" s="164"/>
      <c r="IH23" s="165"/>
      <c r="II23" s="163"/>
      <c r="IJ23" s="166"/>
      <c r="IK23" s="167"/>
      <c r="IL23" s="167"/>
      <c r="IM23" s="164"/>
      <c r="IN23" s="165"/>
      <c r="IO23" s="163"/>
      <c r="IP23" s="166"/>
      <c r="IQ23" s="167"/>
      <c r="IR23" s="167"/>
      <c r="IS23" s="164"/>
      <c r="IT23" s="165"/>
      <c r="IU23" s="163"/>
      <c r="IV23" s="166"/>
    </row>
    <row r="24" spans="1:256" s="228" customFormat="1" ht="22.5">
      <c r="A24" s="227">
        <v>9</v>
      </c>
      <c r="B24" s="165" t="s">
        <v>438</v>
      </c>
      <c r="C24" s="163" t="s">
        <v>315</v>
      </c>
      <c r="D24" s="166">
        <v>2</v>
      </c>
      <c r="E24" s="167"/>
      <c r="F24" s="167">
        <f t="shared" si="0"/>
        <v>0</v>
      </c>
      <c r="G24" s="164"/>
      <c r="H24" s="165"/>
      <c r="I24" s="163"/>
      <c r="J24" s="166"/>
      <c r="K24" s="167"/>
      <c r="L24" s="167"/>
      <c r="M24" s="164"/>
      <c r="N24" s="165"/>
      <c r="O24" s="163"/>
      <c r="P24" s="166"/>
      <c r="Q24" s="167"/>
      <c r="R24" s="167"/>
      <c r="S24" s="164"/>
      <c r="T24" s="165"/>
      <c r="U24" s="163"/>
      <c r="V24" s="166"/>
      <c r="W24" s="167"/>
      <c r="X24" s="167"/>
      <c r="Y24" s="164"/>
      <c r="Z24" s="165"/>
      <c r="AA24" s="163"/>
      <c r="AB24" s="166"/>
      <c r="AC24" s="167"/>
      <c r="AD24" s="167"/>
      <c r="AE24" s="164"/>
      <c r="AF24" s="165"/>
      <c r="AG24" s="163"/>
      <c r="AH24" s="166"/>
      <c r="AI24" s="167"/>
      <c r="AJ24" s="167"/>
      <c r="AK24" s="164"/>
      <c r="AL24" s="165"/>
      <c r="AM24" s="163"/>
      <c r="AN24" s="166"/>
      <c r="AO24" s="167"/>
      <c r="AP24" s="167"/>
      <c r="AQ24" s="164"/>
      <c r="AR24" s="165"/>
      <c r="AS24" s="163"/>
      <c r="AT24" s="166"/>
      <c r="AU24" s="167"/>
      <c r="AV24" s="167"/>
      <c r="AW24" s="164"/>
      <c r="AX24" s="165"/>
      <c r="AY24" s="163"/>
      <c r="AZ24" s="166"/>
      <c r="BA24" s="167"/>
      <c r="BB24" s="167"/>
      <c r="BC24" s="164"/>
      <c r="BD24" s="165"/>
      <c r="BE24" s="163"/>
      <c r="BF24" s="166"/>
      <c r="BG24" s="167"/>
      <c r="BH24" s="167"/>
      <c r="BI24" s="164"/>
      <c r="BJ24" s="165"/>
      <c r="BK24" s="163"/>
      <c r="BL24" s="166"/>
      <c r="BM24" s="167"/>
      <c r="BN24" s="167"/>
      <c r="BO24" s="164"/>
      <c r="BP24" s="165"/>
      <c r="BQ24" s="163"/>
      <c r="BR24" s="166"/>
      <c r="BS24" s="167"/>
      <c r="BT24" s="167"/>
      <c r="BU24" s="164"/>
      <c r="BV24" s="165"/>
      <c r="BW24" s="163"/>
      <c r="BX24" s="166"/>
      <c r="BY24" s="167"/>
      <c r="BZ24" s="167"/>
      <c r="CA24" s="164"/>
      <c r="CB24" s="165"/>
      <c r="CC24" s="163"/>
      <c r="CD24" s="166"/>
      <c r="CE24" s="167"/>
      <c r="CF24" s="167"/>
      <c r="CG24" s="164"/>
      <c r="CH24" s="165"/>
      <c r="CI24" s="163"/>
      <c r="CJ24" s="166"/>
      <c r="CK24" s="167"/>
      <c r="CL24" s="167"/>
      <c r="CM24" s="164"/>
      <c r="CN24" s="165"/>
      <c r="CO24" s="163"/>
      <c r="CP24" s="166"/>
      <c r="CQ24" s="167"/>
      <c r="CR24" s="167"/>
      <c r="CS24" s="164"/>
      <c r="CT24" s="165"/>
      <c r="CU24" s="163"/>
      <c r="CV24" s="166"/>
      <c r="CW24" s="167"/>
      <c r="CX24" s="167"/>
      <c r="CY24" s="164"/>
      <c r="CZ24" s="165"/>
      <c r="DA24" s="163"/>
      <c r="DB24" s="166"/>
      <c r="DC24" s="167"/>
      <c r="DD24" s="167"/>
      <c r="DE24" s="164"/>
      <c r="DF24" s="165"/>
      <c r="DG24" s="163"/>
      <c r="DH24" s="166"/>
      <c r="DI24" s="167"/>
      <c r="DJ24" s="167"/>
      <c r="DK24" s="164"/>
      <c r="DL24" s="165"/>
      <c r="DM24" s="163"/>
      <c r="DN24" s="166"/>
      <c r="DO24" s="167"/>
      <c r="DP24" s="167"/>
      <c r="DQ24" s="164"/>
      <c r="DR24" s="165"/>
      <c r="DS24" s="163"/>
      <c r="DT24" s="166"/>
      <c r="DU24" s="167"/>
      <c r="DV24" s="167"/>
      <c r="DW24" s="164"/>
      <c r="DX24" s="165"/>
      <c r="DY24" s="163"/>
      <c r="DZ24" s="166"/>
      <c r="EA24" s="167"/>
      <c r="EB24" s="167"/>
      <c r="EC24" s="164"/>
      <c r="ED24" s="165"/>
      <c r="EE24" s="163"/>
      <c r="EF24" s="166"/>
      <c r="EG24" s="167"/>
      <c r="EH24" s="167"/>
      <c r="EI24" s="164"/>
      <c r="EJ24" s="165"/>
      <c r="EK24" s="163"/>
      <c r="EL24" s="166"/>
      <c r="EM24" s="167"/>
      <c r="EN24" s="167"/>
      <c r="EO24" s="164"/>
      <c r="EP24" s="165"/>
      <c r="EQ24" s="163"/>
      <c r="ER24" s="166"/>
      <c r="ES24" s="167"/>
      <c r="ET24" s="167"/>
      <c r="EU24" s="164"/>
      <c r="EV24" s="165"/>
      <c r="EW24" s="163"/>
      <c r="EX24" s="166"/>
      <c r="EY24" s="167"/>
      <c r="EZ24" s="167"/>
      <c r="FA24" s="164"/>
      <c r="FB24" s="165"/>
      <c r="FC24" s="163"/>
      <c r="FD24" s="166"/>
      <c r="FE24" s="167"/>
      <c r="FF24" s="167"/>
      <c r="FG24" s="164"/>
      <c r="FH24" s="165"/>
      <c r="FI24" s="163"/>
      <c r="FJ24" s="166"/>
      <c r="FK24" s="167"/>
      <c r="FL24" s="167"/>
      <c r="FM24" s="164"/>
      <c r="FN24" s="165"/>
      <c r="FO24" s="163"/>
      <c r="FP24" s="166"/>
      <c r="FQ24" s="167"/>
      <c r="FR24" s="167"/>
      <c r="FS24" s="164"/>
      <c r="FT24" s="165"/>
      <c r="FU24" s="163"/>
      <c r="FV24" s="166"/>
      <c r="FW24" s="167"/>
      <c r="FX24" s="167"/>
      <c r="FY24" s="164"/>
      <c r="FZ24" s="165"/>
      <c r="GA24" s="163"/>
      <c r="GB24" s="166"/>
      <c r="GC24" s="167"/>
      <c r="GD24" s="167"/>
      <c r="GE24" s="164"/>
      <c r="GF24" s="165"/>
      <c r="GG24" s="163"/>
      <c r="GH24" s="166"/>
      <c r="GI24" s="167"/>
      <c r="GJ24" s="167"/>
      <c r="GK24" s="164"/>
      <c r="GL24" s="165"/>
      <c r="GM24" s="163"/>
      <c r="GN24" s="166"/>
      <c r="GO24" s="167"/>
      <c r="GP24" s="167"/>
      <c r="GQ24" s="164"/>
      <c r="GR24" s="165"/>
      <c r="GS24" s="163"/>
      <c r="GT24" s="166"/>
      <c r="GU24" s="167"/>
      <c r="GV24" s="167"/>
      <c r="GW24" s="164"/>
      <c r="GX24" s="165"/>
      <c r="GY24" s="163"/>
      <c r="GZ24" s="166"/>
      <c r="HA24" s="167"/>
      <c r="HB24" s="167"/>
      <c r="HC24" s="164"/>
      <c r="HD24" s="165"/>
      <c r="HE24" s="163"/>
      <c r="HF24" s="166"/>
      <c r="HG24" s="167"/>
      <c r="HH24" s="167"/>
      <c r="HI24" s="164"/>
      <c r="HJ24" s="165"/>
      <c r="HK24" s="163"/>
      <c r="HL24" s="166"/>
      <c r="HM24" s="167"/>
      <c r="HN24" s="167"/>
      <c r="HO24" s="164"/>
      <c r="HP24" s="165"/>
      <c r="HQ24" s="163"/>
      <c r="HR24" s="166"/>
      <c r="HS24" s="167"/>
      <c r="HT24" s="167"/>
      <c r="HU24" s="164"/>
      <c r="HV24" s="165"/>
      <c r="HW24" s="163"/>
      <c r="HX24" s="166"/>
      <c r="HY24" s="167"/>
      <c r="HZ24" s="167"/>
      <c r="IA24" s="164"/>
      <c r="IB24" s="165"/>
      <c r="IC24" s="163"/>
      <c r="ID24" s="166"/>
      <c r="IE24" s="167"/>
      <c r="IF24" s="167"/>
      <c r="IG24" s="164"/>
      <c r="IH24" s="165"/>
      <c r="II24" s="163"/>
      <c r="IJ24" s="166"/>
      <c r="IK24" s="167"/>
      <c r="IL24" s="167"/>
      <c r="IM24" s="164"/>
      <c r="IN24" s="165"/>
      <c r="IO24" s="163"/>
      <c r="IP24" s="166"/>
      <c r="IQ24" s="167"/>
      <c r="IR24" s="167"/>
      <c r="IS24" s="164"/>
      <c r="IT24" s="165"/>
      <c r="IU24" s="163"/>
      <c r="IV24" s="166"/>
    </row>
    <row r="25" spans="1:256" s="228" customFormat="1" ht="12.75">
      <c r="A25" s="227">
        <v>10</v>
      </c>
      <c r="B25" s="165" t="s">
        <v>439</v>
      </c>
      <c r="C25" s="163" t="s">
        <v>710</v>
      </c>
      <c r="D25" s="166">
        <v>1</v>
      </c>
      <c r="E25" s="167"/>
      <c r="F25" s="167">
        <f t="shared" si="0"/>
        <v>0</v>
      </c>
      <c r="G25" s="164"/>
      <c r="H25" s="165"/>
      <c r="I25" s="163"/>
      <c r="J25" s="166"/>
      <c r="K25" s="167"/>
      <c r="L25" s="167"/>
      <c r="M25" s="164"/>
      <c r="N25" s="165"/>
      <c r="O25" s="163"/>
      <c r="P25" s="166"/>
      <c r="Q25" s="167"/>
      <c r="R25" s="167"/>
      <c r="S25" s="164"/>
      <c r="T25" s="165"/>
      <c r="U25" s="163"/>
      <c r="V25" s="166"/>
      <c r="W25" s="167"/>
      <c r="X25" s="167"/>
      <c r="Y25" s="164"/>
      <c r="Z25" s="165"/>
      <c r="AA25" s="163"/>
      <c r="AB25" s="166"/>
      <c r="AC25" s="167"/>
      <c r="AD25" s="167"/>
      <c r="AE25" s="164"/>
      <c r="AF25" s="165"/>
      <c r="AG25" s="163"/>
      <c r="AH25" s="166"/>
      <c r="AI25" s="167"/>
      <c r="AJ25" s="167"/>
      <c r="AK25" s="164"/>
      <c r="AL25" s="165"/>
      <c r="AM25" s="163"/>
      <c r="AN25" s="166"/>
      <c r="AO25" s="167"/>
      <c r="AP25" s="167"/>
      <c r="AQ25" s="164"/>
      <c r="AR25" s="165"/>
      <c r="AS25" s="163"/>
      <c r="AT25" s="166"/>
      <c r="AU25" s="167"/>
      <c r="AV25" s="167"/>
      <c r="AW25" s="164"/>
      <c r="AX25" s="165"/>
      <c r="AY25" s="163"/>
      <c r="AZ25" s="166"/>
      <c r="BA25" s="167"/>
      <c r="BB25" s="167"/>
      <c r="BC25" s="164"/>
      <c r="BD25" s="165"/>
      <c r="BE25" s="163"/>
      <c r="BF25" s="166"/>
      <c r="BG25" s="167"/>
      <c r="BH25" s="167"/>
      <c r="BI25" s="164"/>
      <c r="BJ25" s="165"/>
      <c r="BK25" s="163"/>
      <c r="BL25" s="166"/>
      <c r="BM25" s="167"/>
      <c r="BN25" s="167"/>
      <c r="BO25" s="164"/>
      <c r="BP25" s="165"/>
      <c r="BQ25" s="163"/>
      <c r="BR25" s="166"/>
      <c r="BS25" s="167"/>
      <c r="BT25" s="167"/>
      <c r="BU25" s="164"/>
      <c r="BV25" s="165"/>
      <c r="BW25" s="163"/>
      <c r="BX25" s="166"/>
      <c r="BY25" s="167"/>
      <c r="BZ25" s="167"/>
      <c r="CA25" s="164"/>
      <c r="CB25" s="165"/>
      <c r="CC25" s="163"/>
      <c r="CD25" s="166"/>
      <c r="CE25" s="167"/>
      <c r="CF25" s="167"/>
      <c r="CG25" s="164"/>
      <c r="CH25" s="165"/>
      <c r="CI25" s="163"/>
      <c r="CJ25" s="166"/>
      <c r="CK25" s="167"/>
      <c r="CL25" s="167"/>
      <c r="CM25" s="164"/>
      <c r="CN25" s="165"/>
      <c r="CO25" s="163"/>
      <c r="CP25" s="166"/>
      <c r="CQ25" s="167"/>
      <c r="CR25" s="167"/>
      <c r="CS25" s="164"/>
      <c r="CT25" s="165"/>
      <c r="CU25" s="163"/>
      <c r="CV25" s="166"/>
      <c r="CW25" s="167"/>
      <c r="CX25" s="167"/>
      <c r="CY25" s="164"/>
      <c r="CZ25" s="165"/>
      <c r="DA25" s="163"/>
      <c r="DB25" s="166"/>
      <c r="DC25" s="167"/>
      <c r="DD25" s="167"/>
      <c r="DE25" s="164"/>
      <c r="DF25" s="165"/>
      <c r="DG25" s="163"/>
      <c r="DH25" s="166"/>
      <c r="DI25" s="167"/>
      <c r="DJ25" s="167"/>
      <c r="DK25" s="164"/>
      <c r="DL25" s="165"/>
      <c r="DM25" s="163"/>
      <c r="DN25" s="166"/>
      <c r="DO25" s="167"/>
      <c r="DP25" s="167"/>
      <c r="DQ25" s="164"/>
      <c r="DR25" s="165"/>
      <c r="DS25" s="163"/>
      <c r="DT25" s="166"/>
      <c r="DU25" s="167"/>
      <c r="DV25" s="167"/>
      <c r="DW25" s="164"/>
      <c r="DX25" s="165"/>
      <c r="DY25" s="163"/>
      <c r="DZ25" s="166"/>
      <c r="EA25" s="167"/>
      <c r="EB25" s="167"/>
      <c r="EC25" s="164"/>
      <c r="ED25" s="165"/>
      <c r="EE25" s="163"/>
      <c r="EF25" s="166"/>
      <c r="EG25" s="167"/>
      <c r="EH25" s="167"/>
      <c r="EI25" s="164"/>
      <c r="EJ25" s="165"/>
      <c r="EK25" s="163"/>
      <c r="EL25" s="166"/>
      <c r="EM25" s="167"/>
      <c r="EN25" s="167"/>
      <c r="EO25" s="164"/>
      <c r="EP25" s="165"/>
      <c r="EQ25" s="163"/>
      <c r="ER25" s="166"/>
      <c r="ES25" s="167"/>
      <c r="ET25" s="167"/>
      <c r="EU25" s="164"/>
      <c r="EV25" s="165"/>
      <c r="EW25" s="163"/>
      <c r="EX25" s="166"/>
      <c r="EY25" s="167"/>
      <c r="EZ25" s="167"/>
      <c r="FA25" s="164"/>
      <c r="FB25" s="165"/>
      <c r="FC25" s="163"/>
      <c r="FD25" s="166"/>
      <c r="FE25" s="167"/>
      <c r="FF25" s="167"/>
      <c r="FG25" s="164"/>
      <c r="FH25" s="165"/>
      <c r="FI25" s="163"/>
      <c r="FJ25" s="166"/>
      <c r="FK25" s="167"/>
      <c r="FL25" s="167"/>
      <c r="FM25" s="164"/>
      <c r="FN25" s="165"/>
      <c r="FO25" s="163"/>
      <c r="FP25" s="166"/>
      <c r="FQ25" s="167"/>
      <c r="FR25" s="167"/>
      <c r="FS25" s="164"/>
      <c r="FT25" s="165"/>
      <c r="FU25" s="163"/>
      <c r="FV25" s="166"/>
      <c r="FW25" s="167"/>
      <c r="FX25" s="167"/>
      <c r="FY25" s="164"/>
      <c r="FZ25" s="165"/>
      <c r="GA25" s="163"/>
      <c r="GB25" s="166"/>
      <c r="GC25" s="167"/>
      <c r="GD25" s="167"/>
      <c r="GE25" s="164"/>
      <c r="GF25" s="165"/>
      <c r="GG25" s="163"/>
      <c r="GH25" s="166"/>
      <c r="GI25" s="167"/>
      <c r="GJ25" s="167"/>
      <c r="GK25" s="164"/>
      <c r="GL25" s="165"/>
      <c r="GM25" s="163"/>
      <c r="GN25" s="166"/>
      <c r="GO25" s="167"/>
      <c r="GP25" s="167"/>
      <c r="GQ25" s="164"/>
      <c r="GR25" s="165"/>
      <c r="GS25" s="163"/>
      <c r="GT25" s="166"/>
      <c r="GU25" s="167"/>
      <c r="GV25" s="167"/>
      <c r="GW25" s="164"/>
      <c r="GX25" s="165"/>
      <c r="GY25" s="163"/>
      <c r="GZ25" s="166"/>
      <c r="HA25" s="167"/>
      <c r="HB25" s="167"/>
      <c r="HC25" s="164"/>
      <c r="HD25" s="165"/>
      <c r="HE25" s="163"/>
      <c r="HF25" s="166"/>
      <c r="HG25" s="167"/>
      <c r="HH25" s="167"/>
      <c r="HI25" s="164"/>
      <c r="HJ25" s="165"/>
      <c r="HK25" s="163"/>
      <c r="HL25" s="166"/>
      <c r="HM25" s="167"/>
      <c r="HN25" s="167"/>
      <c r="HO25" s="164"/>
      <c r="HP25" s="165"/>
      <c r="HQ25" s="163"/>
      <c r="HR25" s="166"/>
      <c r="HS25" s="167"/>
      <c r="HT25" s="167"/>
      <c r="HU25" s="164"/>
      <c r="HV25" s="165"/>
      <c r="HW25" s="163"/>
      <c r="HX25" s="166"/>
      <c r="HY25" s="167"/>
      <c r="HZ25" s="167"/>
      <c r="IA25" s="164"/>
      <c r="IB25" s="165"/>
      <c r="IC25" s="163"/>
      <c r="ID25" s="166"/>
      <c r="IE25" s="167"/>
      <c r="IF25" s="167"/>
      <c r="IG25" s="164"/>
      <c r="IH25" s="165"/>
      <c r="II25" s="163"/>
      <c r="IJ25" s="166"/>
      <c r="IK25" s="167"/>
      <c r="IL25" s="167"/>
      <c r="IM25" s="164"/>
      <c r="IN25" s="165"/>
      <c r="IO25" s="163"/>
      <c r="IP25" s="166"/>
      <c r="IQ25" s="167"/>
      <c r="IR25" s="167"/>
      <c r="IS25" s="164"/>
      <c r="IT25" s="165"/>
      <c r="IU25" s="163"/>
      <c r="IV25" s="166"/>
    </row>
    <row r="26" spans="1:256" ht="12.75">
      <c r="A26" s="137"/>
      <c r="B26" s="138" t="s">
        <v>440</v>
      </c>
      <c r="C26" s="132"/>
      <c r="D26" s="132"/>
      <c r="E26" s="132"/>
      <c r="F26" s="139"/>
      <c r="G26" s="138"/>
      <c r="H26" s="138"/>
      <c r="I26" s="132"/>
      <c r="J26" s="132"/>
      <c r="K26" s="132"/>
      <c r="L26" s="139"/>
      <c r="M26" s="138"/>
      <c r="N26" s="138"/>
      <c r="O26" s="132"/>
      <c r="P26" s="132"/>
      <c r="Q26" s="132"/>
      <c r="R26" s="139"/>
      <c r="S26" s="138"/>
      <c r="T26" s="138"/>
      <c r="U26" s="132"/>
      <c r="V26" s="132"/>
      <c r="W26" s="132"/>
      <c r="X26" s="139"/>
      <c r="Y26" s="138"/>
      <c r="Z26" s="138"/>
      <c r="AA26" s="132"/>
      <c r="AB26" s="132"/>
      <c r="AC26" s="132"/>
      <c r="AD26" s="139"/>
      <c r="AE26" s="138"/>
      <c r="AF26" s="138"/>
      <c r="AG26" s="132"/>
      <c r="AH26" s="132"/>
      <c r="AI26" s="132"/>
      <c r="AJ26" s="139"/>
      <c r="AK26" s="138"/>
      <c r="AL26" s="138"/>
      <c r="AM26" s="132"/>
      <c r="AN26" s="132"/>
      <c r="AO26" s="132"/>
      <c r="AP26" s="139"/>
      <c r="AQ26" s="138"/>
      <c r="AR26" s="138"/>
      <c r="AS26" s="132"/>
      <c r="AT26" s="132"/>
      <c r="AU26" s="132"/>
      <c r="AV26" s="139"/>
      <c r="AW26" s="138"/>
      <c r="AX26" s="138"/>
      <c r="AY26" s="132"/>
      <c r="AZ26" s="132"/>
      <c r="BA26" s="132"/>
      <c r="BB26" s="139"/>
      <c r="BC26" s="138"/>
      <c r="BD26" s="138"/>
      <c r="BE26" s="132"/>
      <c r="BF26" s="132"/>
      <c r="BG26" s="132"/>
      <c r="BH26" s="139"/>
      <c r="BI26" s="138"/>
      <c r="BJ26" s="138"/>
      <c r="BK26" s="132"/>
      <c r="BL26" s="132"/>
      <c r="BM26" s="132"/>
      <c r="BN26" s="139"/>
      <c r="BO26" s="138"/>
      <c r="BP26" s="138"/>
      <c r="BQ26" s="132"/>
      <c r="BR26" s="132"/>
      <c r="BS26" s="132"/>
      <c r="BT26" s="139"/>
      <c r="BU26" s="138"/>
      <c r="BV26" s="138"/>
      <c r="BW26" s="132"/>
      <c r="BX26" s="132"/>
      <c r="BY26" s="132"/>
      <c r="BZ26" s="139"/>
      <c r="CA26" s="138"/>
      <c r="CB26" s="138"/>
      <c r="CC26" s="132"/>
      <c r="CD26" s="132"/>
      <c r="CE26" s="132"/>
      <c r="CF26" s="139"/>
      <c r="CG26" s="138"/>
      <c r="CH26" s="138"/>
      <c r="CI26" s="132"/>
      <c r="CJ26" s="132"/>
      <c r="CK26" s="132"/>
      <c r="CL26" s="139"/>
      <c r="CM26" s="138"/>
      <c r="CN26" s="138"/>
      <c r="CO26" s="132"/>
      <c r="CP26" s="132"/>
      <c r="CQ26" s="132"/>
      <c r="CR26" s="139"/>
      <c r="CS26" s="138"/>
      <c r="CT26" s="138"/>
      <c r="CU26" s="132"/>
      <c r="CV26" s="132"/>
      <c r="CW26" s="132"/>
      <c r="CX26" s="139"/>
      <c r="CY26" s="138"/>
      <c r="CZ26" s="138"/>
      <c r="DA26" s="132"/>
      <c r="DB26" s="132"/>
      <c r="DC26" s="132"/>
      <c r="DD26" s="139"/>
      <c r="DE26" s="138"/>
      <c r="DF26" s="138"/>
      <c r="DG26" s="132"/>
      <c r="DH26" s="132"/>
      <c r="DI26" s="132"/>
      <c r="DJ26" s="139"/>
      <c r="DK26" s="138"/>
      <c r="DL26" s="138"/>
      <c r="DM26" s="132"/>
      <c r="DN26" s="132"/>
      <c r="DO26" s="132"/>
      <c r="DP26" s="139"/>
      <c r="DQ26" s="138"/>
      <c r="DR26" s="138"/>
      <c r="DS26" s="132"/>
      <c r="DT26" s="132"/>
      <c r="DU26" s="132"/>
      <c r="DV26" s="139"/>
      <c r="DW26" s="138"/>
      <c r="DX26" s="138"/>
      <c r="DY26" s="132"/>
      <c r="DZ26" s="132"/>
      <c r="EA26" s="132"/>
      <c r="EB26" s="139"/>
      <c r="EC26" s="138"/>
      <c r="ED26" s="138"/>
      <c r="EE26" s="132"/>
      <c r="EF26" s="132"/>
      <c r="EG26" s="132"/>
      <c r="EH26" s="139"/>
      <c r="EI26" s="138"/>
      <c r="EJ26" s="138"/>
      <c r="EK26" s="132"/>
      <c r="EL26" s="132"/>
      <c r="EM26" s="132"/>
      <c r="EN26" s="139"/>
      <c r="EO26" s="138"/>
      <c r="EP26" s="138"/>
      <c r="EQ26" s="132"/>
      <c r="ER26" s="132"/>
      <c r="ES26" s="132"/>
      <c r="ET26" s="139"/>
      <c r="EU26" s="138"/>
      <c r="EV26" s="138"/>
      <c r="EW26" s="132"/>
      <c r="EX26" s="132"/>
      <c r="EY26" s="132"/>
      <c r="EZ26" s="139"/>
      <c r="FA26" s="138"/>
      <c r="FB26" s="138"/>
      <c r="FC26" s="132"/>
      <c r="FD26" s="132"/>
      <c r="FE26" s="132"/>
      <c r="FF26" s="139"/>
      <c r="FG26" s="138"/>
      <c r="FH26" s="138"/>
      <c r="FI26" s="132"/>
      <c r="FJ26" s="132"/>
      <c r="FK26" s="132"/>
      <c r="FL26" s="139"/>
      <c r="FM26" s="138"/>
      <c r="FN26" s="138"/>
      <c r="FO26" s="132"/>
      <c r="FP26" s="132"/>
      <c r="FQ26" s="132"/>
      <c r="FR26" s="139"/>
      <c r="FS26" s="138"/>
      <c r="FT26" s="138"/>
      <c r="FU26" s="132"/>
      <c r="FV26" s="132"/>
      <c r="FW26" s="132"/>
      <c r="FX26" s="139"/>
      <c r="FY26" s="138"/>
      <c r="FZ26" s="138"/>
      <c r="GA26" s="132"/>
      <c r="GB26" s="132"/>
      <c r="GC26" s="132"/>
      <c r="GD26" s="139"/>
      <c r="GE26" s="138"/>
      <c r="GF26" s="138"/>
      <c r="GG26" s="132"/>
      <c r="GH26" s="132"/>
      <c r="GI26" s="132"/>
      <c r="GJ26" s="139"/>
      <c r="GK26" s="138"/>
      <c r="GL26" s="138"/>
      <c r="GM26" s="132"/>
      <c r="GN26" s="132"/>
      <c r="GO26" s="132"/>
      <c r="GP26" s="139"/>
      <c r="GQ26" s="138"/>
      <c r="GR26" s="138"/>
      <c r="GS26" s="132"/>
      <c r="GT26" s="132"/>
      <c r="GU26" s="132"/>
      <c r="GV26" s="139"/>
      <c r="GW26" s="138"/>
      <c r="GX26" s="138"/>
      <c r="GY26" s="132"/>
      <c r="GZ26" s="132"/>
      <c r="HA26" s="132"/>
      <c r="HB26" s="139"/>
      <c r="HC26" s="138"/>
      <c r="HD26" s="138"/>
      <c r="HE26" s="132"/>
      <c r="HF26" s="132"/>
      <c r="HG26" s="132"/>
      <c r="HH26" s="139"/>
      <c r="HI26" s="138"/>
      <c r="HJ26" s="138"/>
      <c r="HK26" s="132"/>
      <c r="HL26" s="132"/>
      <c r="HM26" s="132"/>
      <c r="HN26" s="139"/>
      <c r="HO26" s="138"/>
      <c r="HP26" s="138"/>
      <c r="HQ26" s="132"/>
      <c r="HR26" s="132"/>
      <c r="HS26" s="132"/>
      <c r="HT26" s="139"/>
      <c r="HU26" s="138"/>
      <c r="HV26" s="138"/>
      <c r="HW26" s="132"/>
      <c r="HX26" s="132"/>
      <c r="HY26" s="132"/>
      <c r="HZ26" s="139"/>
      <c r="IA26" s="138"/>
      <c r="IB26" s="138"/>
      <c r="IC26" s="132"/>
      <c r="ID26" s="132"/>
      <c r="IE26" s="132"/>
      <c r="IF26" s="139"/>
      <c r="IG26" s="138"/>
      <c r="IH26" s="138"/>
      <c r="II26" s="132"/>
      <c r="IJ26" s="132"/>
      <c r="IK26" s="132"/>
      <c r="IL26" s="139"/>
      <c r="IM26" s="138"/>
      <c r="IN26" s="138"/>
      <c r="IO26" s="132"/>
      <c r="IP26" s="132"/>
      <c r="IQ26" s="132"/>
      <c r="IR26" s="139"/>
      <c r="IS26" s="138"/>
      <c r="IT26" s="138"/>
      <c r="IU26" s="132"/>
      <c r="IV26" s="132"/>
    </row>
    <row r="27" spans="1:256" s="229" customFormat="1" ht="12.75">
      <c r="A27" s="227">
        <v>11</v>
      </c>
      <c r="B27" s="165" t="s">
        <v>441</v>
      </c>
      <c r="C27" s="163" t="s">
        <v>315</v>
      </c>
      <c r="D27" s="166">
        <v>85</v>
      </c>
      <c r="E27" s="167"/>
      <c r="F27" s="167">
        <f t="shared" si="0"/>
        <v>0</v>
      </c>
      <c r="G27" s="164"/>
      <c r="H27" s="165"/>
      <c r="I27" s="163"/>
      <c r="J27" s="166"/>
      <c r="K27" s="167"/>
      <c r="L27" s="167"/>
      <c r="M27" s="164"/>
      <c r="N27" s="165"/>
      <c r="O27" s="163"/>
      <c r="P27" s="166"/>
      <c r="Q27" s="167"/>
      <c r="R27" s="167"/>
      <c r="S27" s="164"/>
      <c r="T27" s="165"/>
      <c r="U27" s="163"/>
      <c r="V27" s="166"/>
      <c r="W27" s="167"/>
      <c r="X27" s="167"/>
      <c r="Y27" s="164"/>
      <c r="Z27" s="165"/>
      <c r="AA27" s="163"/>
      <c r="AB27" s="166"/>
      <c r="AC27" s="167"/>
      <c r="AD27" s="167"/>
      <c r="AE27" s="164"/>
      <c r="AF27" s="165"/>
      <c r="AG27" s="163"/>
      <c r="AH27" s="166"/>
      <c r="AI27" s="167"/>
      <c r="AJ27" s="167"/>
      <c r="AK27" s="164"/>
      <c r="AL27" s="165"/>
      <c r="AM27" s="163"/>
      <c r="AN27" s="166"/>
      <c r="AO27" s="167"/>
      <c r="AP27" s="167"/>
      <c r="AQ27" s="164"/>
      <c r="AR27" s="165"/>
      <c r="AS27" s="163"/>
      <c r="AT27" s="166"/>
      <c r="AU27" s="167"/>
      <c r="AV27" s="167"/>
      <c r="AW27" s="164"/>
      <c r="AX27" s="165"/>
      <c r="AY27" s="163"/>
      <c r="AZ27" s="166"/>
      <c r="BA27" s="167"/>
      <c r="BB27" s="167"/>
      <c r="BC27" s="164"/>
      <c r="BD27" s="165"/>
      <c r="BE27" s="163"/>
      <c r="BF27" s="166"/>
      <c r="BG27" s="167"/>
      <c r="BH27" s="167"/>
      <c r="BI27" s="164"/>
      <c r="BJ27" s="165"/>
      <c r="BK27" s="163"/>
      <c r="BL27" s="166"/>
      <c r="BM27" s="167"/>
      <c r="BN27" s="167"/>
      <c r="BO27" s="164"/>
      <c r="BP27" s="165"/>
      <c r="BQ27" s="163"/>
      <c r="BR27" s="166"/>
      <c r="BS27" s="167"/>
      <c r="BT27" s="167"/>
      <c r="BU27" s="164"/>
      <c r="BV27" s="165"/>
      <c r="BW27" s="163"/>
      <c r="BX27" s="166"/>
      <c r="BY27" s="167"/>
      <c r="BZ27" s="167"/>
      <c r="CA27" s="164"/>
      <c r="CB27" s="165"/>
      <c r="CC27" s="163"/>
      <c r="CD27" s="166"/>
      <c r="CE27" s="167"/>
      <c r="CF27" s="167"/>
      <c r="CG27" s="164"/>
      <c r="CH27" s="165"/>
      <c r="CI27" s="163"/>
      <c r="CJ27" s="166"/>
      <c r="CK27" s="167"/>
      <c r="CL27" s="167"/>
      <c r="CM27" s="164"/>
      <c r="CN27" s="165"/>
      <c r="CO27" s="163"/>
      <c r="CP27" s="166"/>
      <c r="CQ27" s="167"/>
      <c r="CR27" s="167"/>
      <c r="CS27" s="164"/>
      <c r="CT27" s="165"/>
      <c r="CU27" s="163"/>
      <c r="CV27" s="166"/>
      <c r="CW27" s="167"/>
      <c r="CX27" s="167"/>
      <c r="CY27" s="164"/>
      <c r="CZ27" s="165"/>
      <c r="DA27" s="163"/>
      <c r="DB27" s="166"/>
      <c r="DC27" s="167"/>
      <c r="DD27" s="167"/>
      <c r="DE27" s="164"/>
      <c r="DF27" s="165"/>
      <c r="DG27" s="163"/>
      <c r="DH27" s="166"/>
      <c r="DI27" s="167"/>
      <c r="DJ27" s="167"/>
      <c r="DK27" s="164"/>
      <c r="DL27" s="165"/>
      <c r="DM27" s="163"/>
      <c r="DN27" s="166"/>
      <c r="DO27" s="167"/>
      <c r="DP27" s="167"/>
      <c r="DQ27" s="164"/>
      <c r="DR27" s="165"/>
      <c r="DS27" s="163"/>
      <c r="DT27" s="166"/>
      <c r="DU27" s="167"/>
      <c r="DV27" s="167"/>
      <c r="DW27" s="164"/>
      <c r="DX27" s="165"/>
      <c r="DY27" s="163"/>
      <c r="DZ27" s="166"/>
      <c r="EA27" s="167"/>
      <c r="EB27" s="167"/>
      <c r="EC27" s="164"/>
      <c r="ED27" s="165"/>
      <c r="EE27" s="163"/>
      <c r="EF27" s="166"/>
      <c r="EG27" s="167"/>
      <c r="EH27" s="167"/>
      <c r="EI27" s="164"/>
      <c r="EJ27" s="165"/>
      <c r="EK27" s="163"/>
      <c r="EL27" s="166"/>
      <c r="EM27" s="167"/>
      <c r="EN27" s="167"/>
      <c r="EO27" s="164"/>
      <c r="EP27" s="165"/>
      <c r="EQ27" s="163"/>
      <c r="ER27" s="166"/>
      <c r="ES27" s="167"/>
      <c r="ET27" s="167"/>
      <c r="EU27" s="164"/>
      <c r="EV27" s="165"/>
      <c r="EW27" s="163"/>
      <c r="EX27" s="166"/>
      <c r="EY27" s="167"/>
      <c r="EZ27" s="167"/>
      <c r="FA27" s="164"/>
      <c r="FB27" s="165"/>
      <c r="FC27" s="163"/>
      <c r="FD27" s="166"/>
      <c r="FE27" s="167"/>
      <c r="FF27" s="167"/>
      <c r="FG27" s="164"/>
      <c r="FH27" s="165"/>
      <c r="FI27" s="163"/>
      <c r="FJ27" s="166"/>
      <c r="FK27" s="167"/>
      <c r="FL27" s="167"/>
      <c r="FM27" s="164"/>
      <c r="FN27" s="165"/>
      <c r="FO27" s="163"/>
      <c r="FP27" s="166"/>
      <c r="FQ27" s="167"/>
      <c r="FR27" s="167"/>
      <c r="FS27" s="164"/>
      <c r="FT27" s="165"/>
      <c r="FU27" s="163"/>
      <c r="FV27" s="166"/>
      <c r="FW27" s="167"/>
      <c r="FX27" s="167"/>
      <c r="FY27" s="164"/>
      <c r="FZ27" s="165"/>
      <c r="GA27" s="163"/>
      <c r="GB27" s="166"/>
      <c r="GC27" s="167"/>
      <c r="GD27" s="167"/>
      <c r="GE27" s="164"/>
      <c r="GF27" s="165"/>
      <c r="GG27" s="163"/>
      <c r="GH27" s="166"/>
      <c r="GI27" s="167"/>
      <c r="GJ27" s="167"/>
      <c r="GK27" s="164"/>
      <c r="GL27" s="165"/>
      <c r="GM27" s="163"/>
      <c r="GN27" s="166"/>
      <c r="GO27" s="167"/>
      <c r="GP27" s="167"/>
      <c r="GQ27" s="164"/>
      <c r="GR27" s="165"/>
      <c r="GS27" s="163"/>
      <c r="GT27" s="166"/>
      <c r="GU27" s="167"/>
      <c r="GV27" s="167"/>
      <c r="GW27" s="164"/>
      <c r="GX27" s="165"/>
      <c r="GY27" s="163"/>
      <c r="GZ27" s="166"/>
      <c r="HA27" s="167"/>
      <c r="HB27" s="167"/>
      <c r="HC27" s="164"/>
      <c r="HD27" s="165"/>
      <c r="HE27" s="163"/>
      <c r="HF27" s="166"/>
      <c r="HG27" s="167"/>
      <c r="HH27" s="167"/>
      <c r="HI27" s="164"/>
      <c r="HJ27" s="165"/>
      <c r="HK27" s="163"/>
      <c r="HL27" s="166"/>
      <c r="HM27" s="167"/>
      <c r="HN27" s="167"/>
      <c r="HO27" s="164"/>
      <c r="HP27" s="165"/>
      <c r="HQ27" s="163"/>
      <c r="HR27" s="166"/>
      <c r="HS27" s="167"/>
      <c r="HT27" s="167"/>
      <c r="HU27" s="164"/>
      <c r="HV27" s="165"/>
      <c r="HW27" s="163"/>
      <c r="HX27" s="166"/>
      <c r="HY27" s="167"/>
      <c r="HZ27" s="167"/>
      <c r="IA27" s="164"/>
      <c r="IB27" s="165"/>
      <c r="IC27" s="163"/>
      <c r="ID27" s="166"/>
      <c r="IE27" s="167"/>
      <c r="IF27" s="167"/>
      <c r="IG27" s="164"/>
      <c r="IH27" s="165"/>
      <c r="II27" s="163"/>
      <c r="IJ27" s="166"/>
      <c r="IK27" s="167"/>
      <c r="IL27" s="167"/>
      <c r="IM27" s="164"/>
      <c r="IN27" s="165"/>
      <c r="IO27" s="163"/>
      <c r="IP27" s="166"/>
      <c r="IQ27" s="167"/>
      <c r="IR27" s="167"/>
      <c r="IS27" s="164"/>
      <c r="IT27" s="165"/>
      <c r="IU27" s="163"/>
      <c r="IV27" s="166"/>
    </row>
    <row r="28" spans="1:256" s="229" customFormat="1" ht="25.5">
      <c r="A28" s="227">
        <v>12</v>
      </c>
      <c r="B28" s="165" t="s">
        <v>442</v>
      </c>
      <c r="C28" s="163" t="s">
        <v>315</v>
      </c>
      <c r="D28" s="166">
        <v>20</v>
      </c>
      <c r="E28" s="167"/>
      <c r="F28" s="167">
        <f t="shared" si="0"/>
        <v>0</v>
      </c>
      <c r="G28" s="164"/>
      <c r="H28" s="165"/>
      <c r="I28" s="163"/>
      <c r="J28" s="166"/>
      <c r="K28" s="167"/>
      <c r="L28" s="167"/>
      <c r="M28" s="164"/>
      <c r="N28" s="165"/>
      <c r="O28" s="163"/>
      <c r="P28" s="166"/>
      <c r="Q28" s="167"/>
      <c r="R28" s="167"/>
      <c r="S28" s="164"/>
      <c r="T28" s="165"/>
      <c r="U28" s="163"/>
      <c r="V28" s="166"/>
      <c r="W28" s="167"/>
      <c r="X28" s="167"/>
      <c r="Y28" s="164"/>
      <c r="Z28" s="165"/>
      <c r="AA28" s="163"/>
      <c r="AB28" s="166"/>
      <c r="AC28" s="167"/>
      <c r="AD28" s="167"/>
      <c r="AE28" s="164"/>
      <c r="AF28" s="165"/>
      <c r="AG28" s="163"/>
      <c r="AH28" s="166"/>
      <c r="AI28" s="167"/>
      <c r="AJ28" s="167"/>
      <c r="AK28" s="164"/>
      <c r="AL28" s="165"/>
      <c r="AM28" s="163"/>
      <c r="AN28" s="166"/>
      <c r="AO28" s="167"/>
      <c r="AP28" s="167"/>
      <c r="AQ28" s="164"/>
      <c r="AR28" s="165"/>
      <c r="AS28" s="163"/>
      <c r="AT28" s="166"/>
      <c r="AU28" s="167"/>
      <c r="AV28" s="167"/>
      <c r="AW28" s="164"/>
      <c r="AX28" s="165"/>
      <c r="AY28" s="163"/>
      <c r="AZ28" s="166"/>
      <c r="BA28" s="167"/>
      <c r="BB28" s="167"/>
      <c r="BC28" s="164"/>
      <c r="BD28" s="165"/>
      <c r="BE28" s="163"/>
      <c r="BF28" s="166"/>
      <c r="BG28" s="167"/>
      <c r="BH28" s="167"/>
      <c r="BI28" s="164"/>
      <c r="BJ28" s="165"/>
      <c r="BK28" s="163"/>
      <c r="BL28" s="166"/>
      <c r="BM28" s="167"/>
      <c r="BN28" s="167"/>
      <c r="BO28" s="164"/>
      <c r="BP28" s="165"/>
      <c r="BQ28" s="163"/>
      <c r="BR28" s="166"/>
      <c r="BS28" s="167"/>
      <c r="BT28" s="167"/>
      <c r="BU28" s="164"/>
      <c r="BV28" s="165"/>
      <c r="BW28" s="163"/>
      <c r="BX28" s="166"/>
      <c r="BY28" s="167"/>
      <c r="BZ28" s="167"/>
      <c r="CA28" s="164"/>
      <c r="CB28" s="165"/>
      <c r="CC28" s="163"/>
      <c r="CD28" s="166"/>
      <c r="CE28" s="167"/>
      <c r="CF28" s="167"/>
      <c r="CG28" s="164"/>
      <c r="CH28" s="165"/>
      <c r="CI28" s="163"/>
      <c r="CJ28" s="166"/>
      <c r="CK28" s="167"/>
      <c r="CL28" s="167"/>
      <c r="CM28" s="164"/>
      <c r="CN28" s="165"/>
      <c r="CO28" s="163"/>
      <c r="CP28" s="166"/>
      <c r="CQ28" s="167"/>
      <c r="CR28" s="167"/>
      <c r="CS28" s="164"/>
      <c r="CT28" s="165"/>
      <c r="CU28" s="163"/>
      <c r="CV28" s="166"/>
      <c r="CW28" s="167"/>
      <c r="CX28" s="167"/>
      <c r="CY28" s="164"/>
      <c r="CZ28" s="165"/>
      <c r="DA28" s="163"/>
      <c r="DB28" s="166"/>
      <c r="DC28" s="167"/>
      <c r="DD28" s="167"/>
      <c r="DE28" s="164"/>
      <c r="DF28" s="165"/>
      <c r="DG28" s="163"/>
      <c r="DH28" s="166"/>
      <c r="DI28" s="167"/>
      <c r="DJ28" s="167"/>
      <c r="DK28" s="164"/>
      <c r="DL28" s="165"/>
      <c r="DM28" s="163"/>
      <c r="DN28" s="166"/>
      <c r="DO28" s="167"/>
      <c r="DP28" s="167"/>
      <c r="DQ28" s="164"/>
      <c r="DR28" s="165"/>
      <c r="DS28" s="163"/>
      <c r="DT28" s="166"/>
      <c r="DU28" s="167"/>
      <c r="DV28" s="167"/>
      <c r="DW28" s="164"/>
      <c r="DX28" s="165"/>
      <c r="DY28" s="163"/>
      <c r="DZ28" s="166"/>
      <c r="EA28" s="167"/>
      <c r="EB28" s="167"/>
      <c r="EC28" s="164"/>
      <c r="ED28" s="165"/>
      <c r="EE28" s="163"/>
      <c r="EF28" s="166"/>
      <c r="EG28" s="167"/>
      <c r="EH28" s="167"/>
      <c r="EI28" s="164"/>
      <c r="EJ28" s="165"/>
      <c r="EK28" s="163"/>
      <c r="EL28" s="166"/>
      <c r="EM28" s="167"/>
      <c r="EN28" s="167"/>
      <c r="EO28" s="164"/>
      <c r="EP28" s="165"/>
      <c r="EQ28" s="163"/>
      <c r="ER28" s="166"/>
      <c r="ES28" s="167"/>
      <c r="ET28" s="167"/>
      <c r="EU28" s="164"/>
      <c r="EV28" s="165"/>
      <c r="EW28" s="163"/>
      <c r="EX28" s="166"/>
      <c r="EY28" s="167"/>
      <c r="EZ28" s="167"/>
      <c r="FA28" s="164"/>
      <c r="FB28" s="165"/>
      <c r="FC28" s="163"/>
      <c r="FD28" s="166"/>
      <c r="FE28" s="167"/>
      <c r="FF28" s="167"/>
      <c r="FG28" s="164"/>
      <c r="FH28" s="165"/>
      <c r="FI28" s="163"/>
      <c r="FJ28" s="166"/>
      <c r="FK28" s="167"/>
      <c r="FL28" s="167"/>
      <c r="FM28" s="164"/>
      <c r="FN28" s="165"/>
      <c r="FO28" s="163"/>
      <c r="FP28" s="166"/>
      <c r="FQ28" s="167"/>
      <c r="FR28" s="167"/>
      <c r="FS28" s="164"/>
      <c r="FT28" s="165"/>
      <c r="FU28" s="163"/>
      <c r="FV28" s="166"/>
      <c r="FW28" s="167"/>
      <c r="FX28" s="167"/>
      <c r="FY28" s="164"/>
      <c r="FZ28" s="165"/>
      <c r="GA28" s="163"/>
      <c r="GB28" s="166"/>
      <c r="GC28" s="167"/>
      <c r="GD28" s="167"/>
      <c r="GE28" s="164"/>
      <c r="GF28" s="165"/>
      <c r="GG28" s="163"/>
      <c r="GH28" s="166"/>
      <c r="GI28" s="167"/>
      <c r="GJ28" s="167"/>
      <c r="GK28" s="164"/>
      <c r="GL28" s="165"/>
      <c r="GM28" s="163"/>
      <c r="GN28" s="166"/>
      <c r="GO28" s="167"/>
      <c r="GP28" s="167"/>
      <c r="GQ28" s="164"/>
      <c r="GR28" s="165"/>
      <c r="GS28" s="163"/>
      <c r="GT28" s="166"/>
      <c r="GU28" s="167"/>
      <c r="GV28" s="167"/>
      <c r="GW28" s="164"/>
      <c r="GX28" s="165"/>
      <c r="GY28" s="163"/>
      <c r="GZ28" s="166"/>
      <c r="HA28" s="167"/>
      <c r="HB28" s="167"/>
      <c r="HC28" s="164"/>
      <c r="HD28" s="165"/>
      <c r="HE28" s="163"/>
      <c r="HF28" s="166"/>
      <c r="HG28" s="167"/>
      <c r="HH28" s="167"/>
      <c r="HI28" s="164"/>
      <c r="HJ28" s="165"/>
      <c r="HK28" s="163"/>
      <c r="HL28" s="166"/>
      <c r="HM28" s="167"/>
      <c r="HN28" s="167"/>
      <c r="HO28" s="164"/>
      <c r="HP28" s="165"/>
      <c r="HQ28" s="163"/>
      <c r="HR28" s="166"/>
      <c r="HS28" s="167"/>
      <c r="HT28" s="167"/>
      <c r="HU28" s="164"/>
      <c r="HV28" s="165"/>
      <c r="HW28" s="163"/>
      <c r="HX28" s="166"/>
      <c r="HY28" s="167"/>
      <c r="HZ28" s="167"/>
      <c r="IA28" s="164"/>
      <c r="IB28" s="165"/>
      <c r="IC28" s="163"/>
      <c r="ID28" s="166"/>
      <c r="IE28" s="167"/>
      <c r="IF28" s="167"/>
      <c r="IG28" s="164"/>
      <c r="IH28" s="165"/>
      <c r="II28" s="163"/>
      <c r="IJ28" s="166"/>
      <c r="IK28" s="167"/>
      <c r="IL28" s="167"/>
      <c r="IM28" s="164"/>
      <c r="IN28" s="165"/>
      <c r="IO28" s="163"/>
      <c r="IP28" s="166"/>
      <c r="IQ28" s="167"/>
      <c r="IR28" s="167"/>
      <c r="IS28" s="164"/>
      <c r="IT28" s="165"/>
      <c r="IU28" s="163"/>
      <c r="IV28" s="166"/>
    </row>
    <row r="29" spans="1:256" s="229" customFormat="1" ht="12.75">
      <c r="A29" s="227">
        <v>13</v>
      </c>
      <c r="B29" s="165" t="s">
        <v>443</v>
      </c>
      <c r="C29" s="163" t="s">
        <v>705</v>
      </c>
      <c r="D29" s="166">
        <v>30</v>
      </c>
      <c r="E29" s="167"/>
      <c r="F29" s="167">
        <f t="shared" si="0"/>
        <v>0</v>
      </c>
      <c r="G29" s="164"/>
      <c r="H29" s="165"/>
      <c r="I29" s="163"/>
      <c r="J29" s="166"/>
      <c r="K29" s="167"/>
      <c r="L29" s="167"/>
      <c r="M29" s="164"/>
      <c r="N29" s="165"/>
      <c r="O29" s="163"/>
      <c r="P29" s="166"/>
      <c r="Q29" s="167"/>
      <c r="R29" s="167"/>
      <c r="S29" s="164"/>
      <c r="T29" s="165"/>
      <c r="U29" s="163"/>
      <c r="V29" s="166"/>
      <c r="W29" s="167"/>
      <c r="X29" s="167"/>
      <c r="Y29" s="164"/>
      <c r="Z29" s="165"/>
      <c r="AA29" s="163"/>
      <c r="AB29" s="166"/>
      <c r="AC29" s="167"/>
      <c r="AD29" s="167"/>
      <c r="AE29" s="164"/>
      <c r="AF29" s="165"/>
      <c r="AG29" s="163"/>
      <c r="AH29" s="166"/>
      <c r="AI29" s="167"/>
      <c r="AJ29" s="167"/>
      <c r="AK29" s="164"/>
      <c r="AL29" s="165"/>
      <c r="AM29" s="163"/>
      <c r="AN29" s="166"/>
      <c r="AO29" s="167"/>
      <c r="AP29" s="167"/>
      <c r="AQ29" s="164"/>
      <c r="AR29" s="165"/>
      <c r="AS29" s="163"/>
      <c r="AT29" s="166"/>
      <c r="AU29" s="167"/>
      <c r="AV29" s="167"/>
      <c r="AW29" s="164"/>
      <c r="AX29" s="165"/>
      <c r="AY29" s="163"/>
      <c r="AZ29" s="166"/>
      <c r="BA29" s="167"/>
      <c r="BB29" s="167"/>
      <c r="BC29" s="164"/>
      <c r="BD29" s="165"/>
      <c r="BE29" s="163"/>
      <c r="BF29" s="166"/>
      <c r="BG29" s="167"/>
      <c r="BH29" s="167"/>
      <c r="BI29" s="164"/>
      <c r="BJ29" s="165"/>
      <c r="BK29" s="163"/>
      <c r="BL29" s="166"/>
      <c r="BM29" s="167"/>
      <c r="BN29" s="167"/>
      <c r="BO29" s="164"/>
      <c r="BP29" s="165"/>
      <c r="BQ29" s="163"/>
      <c r="BR29" s="166"/>
      <c r="BS29" s="167"/>
      <c r="BT29" s="167"/>
      <c r="BU29" s="164"/>
      <c r="BV29" s="165"/>
      <c r="BW29" s="163"/>
      <c r="BX29" s="166"/>
      <c r="BY29" s="167"/>
      <c r="BZ29" s="167"/>
      <c r="CA29" s="164"/>
      <c r="CB29" s="165"/>
      <c r="CC29" s="163"/>
      <c r="CD29" s="166"/>
      <c r="CE29" s="167"/>
      <c r="CF29" s="167"/>
      <c r="CG29" s="164"/>
      <c r="CH29" s="165"/>
      <c r="CI29" s="163"/>
      <c r="CJ29" s="166"/>
      <c r="CK29" s="167"/>
      <c r="CL29" s="167"/>
      <c r="CM29" s="164"/>
      <c r="CN29" s="165"/>
      <c r="CO29" s="163"/>
      <c r="CP29" s="166"/>
      <c r="CQ29" s="167"/>
      <c r="CR29" s="167"/>
      <c r="CS29" s="164"/>
      <c r="CT29" s="165"/>
      <c r="CU29" s="163"/>
      <c r="CV29" s="166"/>
      <c r="CW29" s="167"/>
      <c r="CX29" s="167"/>
      <c r="CY29" s="164"/>
      <c r="CZ29" s="165"/>
      <c r="DA29" s="163"/>
      <c r="DB29" s="166"/>
      <c r="DC29" s="167"/>
      <c r="DD29" s="167"/>
      <c r="DE29" s="164"/>
      <c r="DF29" s="165"/>
      <c r="DG29" s="163"/>
      <c r="DH29" s="166"/>
      <c r="DI29" s="167"/>
      <c r="DJ29" s="167"/>
      <c r="DK29" s="164"/>
      <c r="DL29" s="165"/>
      <c r="DM29" s="163"/>
      <c r="DN29" s="166"/>
      <c r="DO29" s="167"/>
      <c r="DP29" s="167"/>
      <c r="DQ29" s="164"/>
      <c r="DR29" s="165"/>
      <c r="DS29" s="163"/>
      <c r="DT29" s="166"/>
      <c r="DU29" s="167"/>
      <c r="DV29" s="167"/>
      <c r="DW29" s="164"/>
      <c r="DX29" s="165"/>
      <c r="DY29" s="163"/>
      <c r="DZ29" s="166"/>
      <c r="EA29" s="167"/>
      <c r="EB29" s="167"/>
      <c r="EC29" s="164"/>
      <c r="ED29" s="165"/>
      <c r="EE29" s="163"/>
      <c r="EF29" s="166"/>
      <c r="EG29" s="167"/>
      <c r="EH29" s="167"/>
      <c r="EI29" s="164"/>
      <c r="EJ29" s="165"/>
      <c r="EK29" s="163"/>
      <c r="EL29" s="166"/>
      <c r="EM29" s="167"/>
      <c r="EN29" s="167"/>
      <c r="EO29" s="164"/>
      <c r="EP29" s="165"/>
      <c r="EQ29" s="163"/>
      <c r="ER29" s="166"/>
      <c r="ES29" s="167"/>
      <c r="ET29" s="167"/>
      <c r="EU29" s="164"/>
      <c r="EV29" s="165"/>
      <c r="EW29" s="163"/>
      <c r="EX29" s="166"/>
      <c r="EY29" s="167"/>
      <c r="EZ29" s="167"/>
      <c r="FA29" s="164"/>
      <c r="FB29" s="165"/>
      <c r="FC29" s="163"/>
      <c r="FD29" s="166"/>
      <c r="FE29" s="167"/>
      <c r="FF29" s="167"/>
      <c r="FG29" s="164"/>
      <c r="FH29" s="165"/>
      <c r="FI29" s="163"/>
      <c r="FJ29" s="166"/>
      <c r="FK29" s="167"/>
      <c r="FL29" s="167"/>
      <c r="FM29" s="164"/>
      <c r="FN29" s="165"/>
      <c r="FO29" s="163"/>
      <c r="FP29" s="166"/>
      <c r="FQ29" s="167"/>
      <c r="FR29" s="167"/>
      <c r="FS29" s="164"/>
      <c r="FT29" s="165"/>
      <c r="FU29" s="163"/>
      <c r="FV29" s="166"/>
      <c r="FW29" s="167"/>
      <c r="FX29" s="167"/>
      <c r="FY29" s="164"/>
      <c r="FZ29" s="165"/>
      <c r="GA29" s="163"/>
      <c r="GB29" s="166"/>
      <c r="GC29" s="167"/>
      <c r="GD29" s="167"/>
      <c r="GE29" s="164"/>
      <c r="GF29" s="165"/>
      <c r="GG29" s="163"/>
      <c r="GH29" s="166"/>
      <c r="GI29" s="167"/>
      <c r="GJ29" s="167"/>
      <c r="GK29" s="164"/>
      <c r="GL29" s="165"/>
      <c r="GM29" s="163"/>
      <c r="GN29" s="166"/>
      <c r="GO29" s="167"/>
      <c r="GP29" s="167"/>
      <c r="GQ29" s="164"/>
      <c r="GR29" s="165"/>
      <c r="GS29" s="163"/>
      <c r="GT29" s="166"/>
      <c r="GU29" s="167"/>
      <c r="GV29" s="167"/>
      <c r="GW29" s="164"/>
      <c r="GX29" s="165"/>
      <c r="GY29" s="163"/>
      <c r="GZ29" s="166"/>
      <c r="HA29" s="167"/>
      <c r="HB29" s="167"/>
      <c r="HC29" s="164"/>
      <c r="HD29" s="165"/>
      <c r="HE29" s="163"/>
      <c r="HF29" s="166"/>
      <c r="HG29" s="167"/>
      <c r="HH29" s="167"/>
      <c r="HI29" s="164"/>
      <c r="HJ29" s="165"/>
      <c r="HK29" s="163"/>
      <c r="HL29" s="166"/>
      <c r="HM29" s="167"/>
      <c r="HN29" s="167"/>
      <c r="HO29" s="164"/>
      <c r="HP29" s="165"/>
      <c r="HQ29" s="163"/>
      <c r="HR29" s="166"/>
      <c r="HS29" s="167"/>
      <c r="HT29" s="167"/>
      <c r="HU29" s="164"/>
      <c r="HV29" s="165"/>
      <c r="HW29" s="163"/>
      <c r="HX29" s="166"/>
      <c r="HY29" s="167"/>
      <c r="HZ29" s="167"/>
      <c r="IA29" s="164"/>
      <c r="IB29" s="165"/>
      <c r="IC29" s="163"/>
      <c r="ID29" s="166"/>
      <c r="IE29" s="167"/>
      <c r="IF29" s="167"/>
      <c r="IG29" s="164"/>
      <c r="IH29" s="165"/>
      <c r="II29" s="163"/>
      <c r="IJ29" s="166"/>
      <c r="IK29" s="167"/>
      <c r="IL29" s="167"/>
      <c r="IM29" s="164"/>
      <c r="IN29" s="165"/>
      <c r="IO29" s="163"/>
      <c r="IP29" s="166"/>
      <c r="IQ29" s="167"/>
      <c r="IR29" s="167"/>
      <c r="IS29" s="164"/>
      <c r="IT29" s="165"/>
      <c r="IU29" s="163"/>
      <c r="IV29" s="166"/>
    </row>
    <row r="30" spans="1:256" s="230" customFormat="1" ht="12.75">
      <c r="A30" s="227">
        <v>14</v>
      </c>
      <c r="B30" s="165" t="s">
        <v>444</v>
      </c>
      <c r="C30" s="163" t="s">
        <v>705</v>
      </c>
      <c r="D30" s="166">
        <v>40</v>
      </c>
      <c r="E30" s="167"/>
      <c r="F30" s="167">
        <f t="shared" si="0"/>
        <v>0</v>
      </c>
      <c r="G30" s="164"/>
      <c r="H30" s="165"/>
      <c r="I30" s="163"/>
      <c r="J30" s="166"/>
      <c r="K30" s="167"/>
      <c r="L30" s="167"/>
      <c r="M30" s="164"/>
      <c r="N30" s="165"/>
      <c r="O30" s="163"/>
      <c r="P30" s="166"/>
      <c r="Q30" s="167"/>
      <c r="R30" s="167"/>
      <c r="S30" s="164"/>
      <c r="T30" s="165"/>
      <c r="U30" s="163"/>
      <c r="V30" s="166"/>
      <c r="W30" s="167"/>
      <c r="X30" s="167"/>
      <c r="Y30" s="164"/>
      <c r="Z30" s="165"/>
      <c r="AA30" s="163"/>
      <c r="AB30" s="166"/>
      <c r="AC30" s="167"/>
      <c r="AD30" s="167"/>
      <c r="AE30" s="164"/>
      <c r="AF30" s="165"/>
      <c r="AG30" s="163"/>
      <c r="AH30" s="166"/>
      <c r="AI30" s="167"/>
      <c r="AJ30" s="167"/>
      <c r="AK30" s="164"/>
      <c r="AL30" s="165"/>
      <c r="AM30" s="163"/>
      <c r="AN30" s="166"/>
      <c r="AO30" s="167"/>
      <c r="AP30" s="167"/>
      <c r="AQ30" s="164"/>
      <c r="AR30" s="165"/>
      <c r="AS30" s="163"/>
      <c r="AT30" s="166"/>
      <c r="AU30" s="167"/>
      <c r="AV30" s="167"/>
      <c r="AW30" s="164"/>
      <c r="AX30" s="165"/>
      <c r="AY30" s="163"/>
      <c r="AZ30" s="166"/>
      <c r="BA30" s="167"/>
      <c r="BB30" s="167"/>
      <c r="BC30" s="164"/>
      <c r="BD30" s="165"/>
      <c r="BE30" s="163"/>
      <c r="BF30" s="166"/>
      <c r="BG30" s="167"/>
      <c r="BH30" s="167"/>
      <c r="BI30" s="164"/>
      <c r="BJ30" s="165"/>
      <c r="BK30" s="163"/>
      <c r="BL30" s="166"/>
      <c r="BM30" s="167"/>
      <c r="BN30" s="167"/>
      <c r="BO30" s="164"/>
      <c r="BP30" s="165"/>
      <c r="BQ30" s="163"/>
      <c r="BR30" s="166"/>
      <c r="BS30" s="167"/>
      <c r="BT30" s="167"/>
      <c r="BU30" s="164"/>
      <c r="BV30" s="165"/>
      <c r="BW30" s="163"/>
      <c r="BX30" s="166"/>
      <c r="BY30" s="167"/>
      <c r="BZ30" s="167"/>
      <c r="CA30" s="164"/>
      <c r="CB30" s="165"/>
      <c r="CC30" s="163"/>
      <c r="CD30" s="166"/>
      <c r="CE30" s="167"/>
      <c r="CF30" s="167"/>
      <c r="CG30" s="164"/>
      <c r="CH30" s="165"/>
      <c r="CI30" s="163"/>
      <c r="CJ30" s="166"/>
      <c r="CK30" s="167"/>
      <c r="CL30" s="167"/>
      <c r="CM30" s="164"/>
      <c r="CN30" s="165"/>
      <c r="CO30" s="163"/>
      <c r="CP30" s="166"/>
      <c r="CQ30" s="167"/>
      <c r="CR30" s="167"/>
      <c r="CS30" s="164"/>
      <c r="CT30" s="165"/>
      <c r="CU30" s="163"/>
      <c r="CV30" s="166"/>
      <c r="CW30" s="167"/>
      <c r="CX30" s="167"/>
      <c r="CY30" s="164"/>
      <c r="CZ30" s="165"/>
      <c r="DA30" s="163"/>
      <c r="DB30" s="166"/>
      <c r="DC30" s="167"/>
      <c r="DD30" s="167"/>
      <c r="DE30" s="164"/>
      <c r="DF30" s="165"/>
      <c r="DG30" s="163"/>
      <c r="DH30" s="166"/>
      <c r="DI30" s="167"/>
      <c r="DJ30" s="167"/>
      <c r="DK30" s="164"/>
      <c r="DL30" s="165"/>
      <c r="DM30" s="163"/>
      <c r="DN30" s="166"/>
      <c r="DO30" s="167"/>
      <c r="DP30" s="167"/>
      <c r="DQ30" s="164"/>
      <c r="DR30" s="165"/>
      <c r="DS30" s="163"/>
      <c r="DT30" s="166"/>
      <c r="DU30" s="167"/>
      <c r="DV30" s="167"/>
      <c r="DW30" s="164"/>
      <c r="DX30" s="165"/>
      <c r="DY30" s="163"/>
      <c r="DZ30" s="166"/>
      <c r="EA30" s="167"/>
      <c r="EB30" s="167"/>
      <c r="EC30" s="164"/>
      <c r="ED30" s="165"/>
      <c r="EE30" s="163"/>
      <c r="EF30" s="166"/>
      <c r="EG30" s="167"/>
      <c r="EH30" s="167"/>
      <c r="EI30" s="164"/>
      <c r="EJ30" s="165"/>
      <c r="EK30" s="163"/>
      <c r="EL30" s="166"/>
      <c r="EM30" s="167"/>
      <c r="EN30" s="167"/>
      <c r="EO30" s="164"/>
      <c r="EP30" s="165"/>
      <c r="EQ30" s="163"/>
      <c r="ER30" s="166"/>
      <c r="ES30" s="167"/>
      <c r="ET30" s="167"/>
      <c r="EU30" s="164"/>
      <c r="EV30" s="165"/>
      <c r="EW30" s="163"/>
      <c r="EX30" s="166"/>
      <c r="EY30" s="167"/>
      <c r="EZ30" s="167"/>
      <c r="FA30" s="164"/>
      <c r="FB30" s="165"/>
      <c r="FC30" s="163"/>
      <c r="FD30" s="166"/>
      <c r="FE30" s="167"/>
      <c r="FF30" s="167"/>
      <c r="FG30" s="164"/>
      <c r="FH30" s="165"/>
      <c r="FI30" s="163"/>
      <c r="FJ30" s="166"/>
      <c r="FK30" s="167"/>
      <c r="FL30" s="167"/>
      <c r="FM30" s="164"/>
      <c r="FN30" s="165"/>
      <c r="FO30" s="163"/>
      <c r="FP30" s="166"/>
      <c r="FQ30" s="167"/>
      <c r="FR30" s="167"/>
      <c r="FS30" s="164"/>
      <c r="FT30" s="165"/>
      <c r="FU30" s="163"/>
      <c r="FV30" s="166"/>
      <c r="FW30" s="167"/>
      <c r="FX30" s="167"/>
      <c r="FY30" s="164"/>
      <c r="FZ30" s="165"/>
      <c r="GA30" s="163"/>
      <c r="GB30" s="166"/>
      <c r="GC30" s="167"/>
      <c r="GD30" s="167"/>
      <c r="GE30" s="164"/>
      <c r="GF30" s="165"/>
      <c r="GG30" s="163"/>
      <c r="GH30" s="166"/>
      <c r="GI30" s="167"/>
      <c r="GJ30" s="167"/>
      <c r="GK30" s="164"/>
      <c r="GL30" s="165"/>
      <c r="GM30" s="163"/>
      <c r="GN30" s="166"/>
      <c r="GO30" s="167"/>
      <c r="GP30" s="167"/>
      <c r="GQ30" s="164"/>
      <c r="GR30" s="165"/>
      <c r="GS30" s="163"/>
      <c r="GT30" s="166"/>
      <c r="GU30" s="167"/>
      <c r="GV30" s="167"/>
      <c r="GW30" s="164"/>
      <c r="GX30" s="165"/>
      <c r="GY30" s="163"/>
      <c r="GZ30" s="166"/>
      <c r="HA30" s="167"/>
      <c r="HB30" s="167"/>
      <c r="HC30" s="164"/>
      <c r="HD30" s="165"/>
      <c r="HE30" s="163"/>
      <c r="HF30" s="166"/>
      <c r="HG30" s="167"/>
      <c r="HH30" s="167"/>
      <c r="HI30" s="164"/>
      <c r="HJ30" s="165"/>
      <c r="HK30" s="163"/>
      <c r="HL30" s="166"/>
      <c r="HM30" s="167"/>
      <c r="HN30" s="167"/>
      <c r="HO30" s="164"/>
      <c r="HP30" s="165"/>
      <c r="HQ30" s="163"/>
      <c r="HR30" s="166"/>
      <c r="HS30" s="167"/>
      <c r="HT30" s="167"/>
      <c r="HU30" s="164"/>
      <c r="HV30" s="165"/>
      <c r="HW30" s="163"/>
      <c r="HX30" s="166"/>
      <c r="HY30" s="167"/>
      <c r="HZ30" s="167"/>
      <c r="IA30" s="164"/>
      <c r="IB30" s="165"/>
      <c r="IC30" s="163"/>
      <c r="ID30" s="166"/>
      <c r="IE30" s="167"/>
      <c r="IF30" s="167"/>
      <c r="IG30" s="164"/>
      <c r="IH30" s="165"/>
      <c r="II30" s="163"/>
      <c r="IJ30" s="166"/>
      <c r="IK30" s="167"/>
      <c r="IL30" s="167"/>
      <c r="IM30" s="164"/>
      <c r="IN30" s="165"/>
      <c r="IO30" s="163"/>
      <c r="IP30" s="166"/>
      <c r="IQ30" s="167"/>
      <c r="IR30" s="167"/>
      <c r="IS30" s="164"/>
      <c r="IT30" s="165"/>
      <c r="IU30" s="163"/>
      <c r="IV30" s="166"/>
    </row>
    <row r="31" spans="1:256" s="230" customFormat="1" ht="12.75">
      <c r="A31" s="227">
        <v>15</v>
      </c>
      <c r="B31" s="165" t="s">
        <v>445</v>
      </c>
      <c r="C31" s="163" t="s">
        <v>705</v>
      </c>
      <c r="D31" s="166">
        <v>55</v>
      </c>
      <c r="E31" s="167"/>
      <c r="F31" s="167">
        <f t="shared" si="0"/>
        <v>0</v>
      </c>
      <c r="G31" s="164"/>
      <c r="H31" s="165"/>
      <c r="I31" s="163"/>
      <c r="J31" s="166"/>
      <c r="K31" s="167"/>
      <c r="L31" s="167"/>
      <c r="M31" s="164"/>
      <c r="N31" s="165"/>
      <c r="O31" s="163"/>
      <c r="P31" s="166"/>
      <c r="Q31" s="167"/>
      <c r="R31" s="167"/>
      <c r="S31" s="164"/>
      <c r="T31" s="165"/>
      <c r="U31" s="163"/>
      <c r="V31" s="166"/>
      <c r="W31" s="167"/>
      <c r="X31" s="167"/>
      <c r="Y31" s="164"/>
      <c r="Z31" s="165"/>
      <c r="AA31" s="163"/>
      <c r="AB31" s="166"/>
      <c r="AC31" s="167"/>
      <c r="AD31" s="167"/>
      <c r="AE31" s="164"/>
      <c r="AF31" s="165"/>
      <c r="AG31" s="163"/>
      <c r="AH31" s="166"/>
      <c r="AI31" s="167"/>
      <c r="AJ31" s="167"/>
      <c r="AK31" s="164"/>
      <c r="AL31" s="165"/>
      <c r="AM31" s="163"/>
      <c r="AN31" s="166"/>
      <c r="AO31" s="167"/>
      <c r="AP31" s="167"/>
      <c r="AQ31" s="164"/>
      <c r="AR31" s="165"/>
      <c r="AS31" s="163"/>
      <c r="AT31" s="166"/>
      <c r="AU31" s="167"/>
      <c r="AV31" s="167"/>
      <c r="AW31" s="164"/>
      <c r="AX31" s="165"/>
      <c r="AY31" s="163"/>
      <c r="AZ31" s="166"/>
      <c r="BA31" s="167"/>
      <c r="BB31" s="167"/>
      <c r="BC31" s="164"/>
      <c r="BD31" s="165"/>
      <c r="BE31" s="163"/>
      <c r="BF31" s="166"/>
      <c r="BG31" s="167"/>
      <c r="BH31" s="167"/>
      <c r="BI31" s="164"/>
      <c r="BJ31" s="165"/>
      <c r="BK31" s="163"/>
      <c r="BL31" s="166"/>
      <c r="BM31" s="167"/>
      <c r="BN31" s="167"/>
      <c r="BO31" s="164"/>
      <c r="BP31" s="165"/>
      <c r="BQ31" s="163"/>
      <c r="BR31" s="166"/>
      <c r="BS31" s="167"/>
      <c r="BT31" s="167"/>
      <c r="BU31" s="164"/>
      <c r="BV31" s="165"/>
      <c r="BW31" s="163"/>
      <c r="BX31" s="166"/>
      <c r="BY31" s="167"/>
      <c r="BZ31" s="167"/>
      <c r="CA31" s="164"/>
      <c r="CB31" s="165"/>
      <c r="CC31" s="163"/>
      <c r="CD31" s="166"/>
      <c r="CE31" s="167"/>
      <c r="CF31" s="167"/>
      <c r="CG31" s="164"/>
      <c r="CH31" s="165"/>
      <c r="CI31" s="163"/>
      <c r="CJ31" s="166"/>
      <c r="CK31" s="167"/>
      <c r="CL31" s="167"/>
      <c r="CM31" s="164"/>
      <c r="CN31" s="165"/>
      <c r="CO31" s="163"/>
      <c r="CP31" s="166"/>
      <c r="CQ31" s="167"/>
      <c r="CR31" s="167"/>
      <c r="CS31" s="164"/>
      <c r="CT31" s="165"/>
      <c r="CU31" s="163"/>
      <c r="CV31" s="166"/>
      <c r="CW31" s="167"/>
      <c r="CX31" s="167"/>
      <c r="CY31" s="164"/>
      <c r="CZ31" s="165"/>
      <c r="DA31" s="163"/>
      <c r="DB31" s="166"/>
      <c r="DC31" s="167"/>
      <c r="DD31" s="167"/>
      <c r="DE31" s="164"/>
      <c r="DF31" s="165"/>
      <c r="DG31" s="163"/>
      <c r="DH31" s="166"/>
      <c r="DI31" s="167"/>
      <c r="DJ31" s="167"/>
      <c r="DK31" s="164"/>
      <c r="DL31" s="165"/>
      <c r="DM31" s="163"/>
      <c r="DN31" s="166"/>
      <c r="DO31" s="167"/>
      <c r="DP31" s="167"/>
      <c r="DQ31" s="164"/>
      <c r="DR31" s="165"/>
      <c r="DS31" s="163"/>
      <c r="DT31" s="166"/>
      <c r="DU31" s="167"/>
      <c r="DV31" s="167"/>
      <c r="DW31" s="164"/>
      <c r="DX31" s="165"/>
      <c r="DY31" s="163"/>
      <c r="DZ31" s="166"/>
      <c r="EA31" s="167"/>
      <c r="EB31" s="167"/>
      <c r="EC31" s="164"/>
      <c r="ED31" s="165"/>
      <c r="EE31" s="163"/>
      <c r="EF31" s="166"/>
      <c r="EG31" s="167"/>
      <c r="EH31" s="167"/>
      <c r="EI31" s="164"/>
      <c r="EJ31" s="165"/>
      <c r="EK31" s="163"/>
      <c r="EL31" s="166"/>
      <c r="EM31" s="167"/>
      <c r="EN31" s="167"/>
      <c r="EO31" s="164"/>
      <c r="EP31" s="165"/>
      <c r="EQ31" s="163"/>
      <c r="ER31" s="166"/>
      <c r="ES31" s="167"/>
      <c r="ET31" s="167"/>
      <c r="EU31" s="164"/>
      <c r="EV31" s="165"/>
      <c r="EW31" s="163"/>
      <c r="EX31" s="166"/>
      <c r="EY31" s="167"/>
      <c r="EZ31" s="167"/>
      <c r="FA31" s="164"/>
      <c r="FB31" s="165"/>
      <c r="FC31" s="163"/>
      <c r="FD31" s="166"/>
      <c r="FE31" s="167"/>
      <c r="FF31" s="167"/>
      <c r="FG31" s="164"/>
      <c r="FH31" s="165"/>
      <c r="FI31" s="163"/>
      <c r="FJ31" s="166"/>
      <c r="FK31" s="167"/>
      <c r="FL31" s="167"/>
      <c r="FM31" s="164"/>
      <c r="FN31" s="165"/>
      <c r="FO31" s="163"/>
      <c r="FP31" s="166"/>
      <c r="FQ31" s="167"/>
      <c r="FR31" s="167"/>
      <c r="FS31" s="164"/>
      <c r="FT31" s="165"/>
      <c r="FU31" s="163"/>
      <c r="FV31" s="166"/>
      <c r="FW31" s="167"/>
      <c r="FX31" s="167"/>
      <c r="FY31" s="164"/>
      <c r="FZ31" s="165"/>
      <c r="GA31" s="163"/>
      <c r="GB31" s="166"/>
      <c r="GC31" s="167"/>
      <c r="GD31" s="167"/>
      <c r="GE31" s="164"/>
      <c r="GF31" s="165"/>
      <c r="GG31" s="163"/>
      <c r="GH31" s="166"/>
      <c r="GI31" s="167"/>
      <c r="GJ31" s="167"/>
      <c r="GK31" s="164"/>
      <c r="GL31" s="165"/>
      <c r="GM31" s="163"/>
      <c r="GN31" s="166"/>
      <c r="GO31" s="167"/>
      <c r="GP31" s="167"/>
      <c r="GQ31" s="164"/>
      <c r="GR31" s="165"/>
      <c r="GS31" s="163"/>
      <c r="GT31" s="166"/>
      <c r="GU31" s="167"/>
      <c r="GV31" s="167"/>
      <c r="GW31" s="164"/>
      <c r="GX31" s="165"/>
      <c r="GY31" s="163"/>
      <c r="GZ31" s="166"/>
      <c r="HA31" s="167"/>
      <c r="HB31" s="167"/>
      <c r="HC31" s="164"/>
      <c r="HD31" s="165"/>
      <c r="HE31" s="163"/>
      <c r="HF31" s="166"/>
      <c r="HG31" s="167"/>
      <c r="HH31" s="167"/>
      <c r="HI31" s="164"/>
      <c r="HJ31" s="165"/>
      <c r="HK31" s="163"/>
      <c r="HL31" s="166"/>
      <c r="HM31" s="167"/>
      <c r="HN31" s="167"/>
      <c r="HO31" s="164"/>
      <c r="HP31" s="165"/>
      <c r="HQ31" s="163"/>
      <c r="HR31" s="166"/>
      <c r="HS31" s="167"/>
      <c r="HT31" s="167"/>
      <c r="HU31" s="164"/>
      <c r="HV31" s="165"/>
      <c r="HW31" s="163"/>
      <c r="HX31" s="166"/>
      <c r="HY31" s="167"/>
      <c r="HZ31" s="167"/>
      <c r="IA31" s="164"/>
      <c r="IB31" s="165"/>
      <c r="IC31" s="163"/>
      <c r="ID31" s="166"/>
      <c r="IE31" s="167"/>
      <c r="IF31" s="167"/>
      <c r="IG31" s="164"/>
      <c r="IH31" s="165"/>
      <c r="II31" s="163"/>
      <c r="IJ31" s="166"/>
      <c r="IK31" s="167"/>
      <c r="IL31" s="167"/>
      <c r="IM31" s="164"/>
      <c r="IN31" s="165"/>
      <c r="IO31" s="163"/>
      <c r="IP31" s="166"/>
      <c r="IQ31" s="167"/>
      <c r="IR31" s="167"/>
      <c r="IS31" s="164"/>
      <c r="IT31" s="165"/>
      <c r="IU31" s="163"/>
      <c r="IV31" s="166"/>
    </row>
    <row r="32" spans="1:256" s="229" customFormat="1" ht="22.5">
      <c r="A32" s="227">
        <v>16</v>
      </c>
      <c r="B32" s="165" t="s">
        <v>446</v>
      </c>
      <c r="C32" s="163" t="s">
        <v>705</v>
      </c>
      <c r="D32" s="166">
        <v>20</v>
      </c>
      <c r="E32" s="167"/>
      <c r="F32" s="167">
        <f t="shared" si="0"/>
        <v>0</v>
      </c>
      <c r="G32" s="164"/>
      <c r="H32" s="165"/>
      <c r="I32" s="163"/>
      <c r="J32" s="166"/>
      <c r="K32" s="167"/>
      <c r="L32" s="167"/>
      <c r="M32" s="164"/>
      <c r="N32" s="165"/>
      <c r="O32" s="163"/>
      <c r="P32" s="166"/>
      <c r="Q32" s="167"/>
      <c r="R32" s="167"/>
      <c r="S32" s="164"/>
      <c r="T32" s="165"/>
      <c r="U32" s="163"/>
      <c r="V32" s="166"/>
      <c r="W32" s="167"/>
      <c r="X32" s="167"/>
      <c r="Y32" s="164"/>
      <c r="Z32" s="165"/>
      <c r="AA32" s="163"/>
      <c r="AB32" s="166"/>
      <c r="AC32" s="167"/>
      <c r="AD32" s="167"/>
      <c r="AE32" s="164"/>
      <c r="AF32" s="165"/>
      <c r="AG32" s="163"/>
      <c r="AH32" s="166"/>
      <c r="AI32" s="167"/>
      <c r="AJ32" s="167"/>
      <c r="AK32" s="164"/>
      <c r="AL32" s="165"/>
      <c r="AM32" s="163"/>
      <c r="AN32" s="166"/>
      <c r="AO32" s="167"/>
      <c r="AP32" s="167"/>
      <c r="AQ32" s="164"/>
      <c r="AR32" s="165"/>
      <c r="AS32" s="163"/>
      <c r="AT32" s="166"/>
      <c r="AU32" s="167"/>
      <c r="AV32" s="167"/>
      <c r="AW32" s="164"/>
      <c r="AX32" s="165"/>
      <c r="AY32" s="163"/>
      <c r="AZ32" s="166"/>
      <c r="BA32" s="167"/>
      <c r="BB32" s="167"/>
      <c r="BC32" s="164"/>
      <c r="BD32" s="165"/>
      <c r="BE32" s="163"/>
      <c r="BF32" s="166"/>
      <c r="BG32" s="167"/>
      <c r="BH32" s="167"/>
      <c r="BI32" s="164"/>
      <c r="BJ32" s="165"/>
      <c r="BK32" s="163"/>
      <c r="BL32" s="166"/>
      <c r="BM32" s="167"/>
      <c r="BN32" s="167"/>
      <c r="BO32" s="164"/>
      <c r="BP32" s="165"/>
      <c r="BQ32" s="163"/>
      <c r="BR32" s="166"/>
      <c r="BS32" s="167"/>
      <c r="BT32" s="167"/>
      <c r="BU32" s="164"/>
      <c r="BV32" s="165"/>
      <c r="BW32" s="163"/>
      <c r="BX32" s="166"/>
      <c r="BY32" s="167"/>
      <c r="BZ32" s="167"/>
      <c r="CA32" s="164"/>
      <c r="CB32" s="165"/>
      <c r="CC32" s="163"/>
      <c r="CD32" s="166"/>
      <c r="CE32" s="167"/>
      <c r="CF32" s="167"/>
      <c r="CG32" s="164"/>
      <c r="CH32" s="165"/>
      <c r="CI32" s="163"/>
      <c r="CJ32" s="166"/>
      <c r="CK32" s="167"/>
      <c r="CL32" s="167"/>
      <c r="CM32" s="164"/>
      <c r="CN32" s="165"/>
      <c r="CO32" s="163"/>
      <c r="CP32" s="166"/>
      <c r="CQ32" s="167"/>
      <c r="CR32" s="167"/>
      <c r="CS32" s="164"/>
      <c r="CT32" s="165"/>
      <c r="CU32" s="163"/>
      <c r="CV32" s="166"/>
      <c r="CW32" s="167"/>
      <c r="CX32" s="167"/>
      <c r="CY32" s="164"/>
      <c r="CZ32" s="165"/>
      <c r="DA32" s="163"/>
      <c r="DB32" s="166"/>
      <c r="DC32" s="167"/>
      <c r="DD32" s="167"/>
      <c r="DE32" s="164"/>
      <c r="DF32" s="165"/>
      <c r="DG32" s="163"/>
      <c r="DH32" s="166"/>
      <c r="DI32" s="167"/>
      <c r="DJ32" s="167"/>
      <c r="DK32" s="164"/>
      <c r="DL32" s="165"/>
      <c r="DM32" s="163"/>
      <c r="DN32" s="166"/>
      <c r="DO32" s="167"/>
      <c r="DP32" s="167"/>
      <c r="DQ32" s="164"/>
      <c r="DR32" s="165"/>
      <c r="DS32" s="163"/>
      <c r="DT32" s="166"/>
      <c r="DU32" s="167"/>
      <c r="DV32" s="167"/>
      <c r="DW32" s="164"/>
      <c r="DX32" s="165"/>
      <c r="DY32" s="163"/>
      <c r="DZ32" s="166"/>
      <c r="EA32" s="167"/>
      <c r="EB32" s="167"/>
      <c r="EC32" s="164"/>
      <c r="ED32" s="165"/>
      <c r="EE32" s="163"/>
      <c r="EF32" s="166"/>
      <c r="EG32" s="167"/>
      <c r="EH32" s="167"/>
      <c r="EI32" s="164"/>
      <c r="EJ32" s="165"/>
      <c r="EK32" s="163"/>
      <c r="EL32" s="166"/>
      <c r="EM32" s="167"/>
      <c r="EN32" s="167"/>
      <c r="EO32" s="164"/>
      <c r="EP32" s="165"/>
      <c r="EQ32" s="163"/>
      <c r="ER32" s="166"/>
      <c r="ES32" s="167"/>
      <c r="ET32" s="167"/>
      <c r="EU32" s="164"/>
      <c r="EV32" s="165"/>
      <c r="EW32" s="163"/>
      <c r="EX32" s="166"/>
      <c r="EY32" s="167"/>
      <c r="EZ32" s="167"/>
      <c r="FA32" s="164"/>
      <c r="FB32" s="165"/>
      <c r="FC32" s="163"/>
      <c r="FD32" s="166"/>
      <c r="FE32" s="167"/>
      <c r="FF32" s="167"/>
      <c r="FG32" s="164"/>
      <c r="FH32" s="165"/>
      <c r="FI32" s="163"/>
      <c r="FJ32" s="166"/>
      <c r="FK32" s="167"/>
      <c r="FL32" s="167"/>
      <c r="FM32" s="164"/>
      <c r="FN32" s="165"/>
      <c r="FO32" s="163"/>
      <c r="FP32" s="166"/>
      <c r="FQ32" s="167"/>
      <c r="FR32" s="167"/>
      <c r="FS32" s="164"/>
      <c r="FT32" s="165"/>
      <c r="FU32" s="163"/>
      <c r="FV32" s="166"/>
      <c r="FW32" s="167"/>
      <c r="FX32" s="167"/>
      <c r="FY32" s="164"/>
      <c r="FZ32" s="165"/>
      <c r="GA32" s="163"/>
      <c r="GB32" s="166"/>
      <c r="GC32" s="167"/>
      <c r="GD32" s="167"/>
      <c r="GE32" s="164"/>
      <c r="GF32" s="165"/>
      <c r="GG32" s="163"/>
      <c r="GH32" s="166"/>
      <c r="GI32" s="167"/>
      <c r="GJ32" s="167"/>
      <c r="GK32" s="164"/>
      <c r="GL32" s="165"/>
      <c r="GM32" s="163"/>
      <c r="GN32" s="166"/>
      <c r="GO32" s="167"/>
      <c r="GP32" s="167"/>
      <c r="GQ32" s="164"/>
      <c r="GR32" s="165"/>
      <c r="GS32" s="163"/>
      <c r="GT32" s="166"/>
      <c r="GU32" s="167"/>
      <c r="GV32" s="167"/>
      <c r="GW32" s="164"/>
      <c r="GX32" s="165"/>
      <c r="GY32" s="163"/>
      <c r="GZ32" s="166"/>
      <c r="HA32" s="167"/>
      <c r="HB32" s="167"/>
      <c r="HC32" s="164"/>
      <c r="HD32" s="165"/>
      <c r="HE32" s="163"/>
      <c r="HF32" s="166"/>
      <c r="HG32" s="167"/>
      <c r="HH32" s="167"/>
      <c r="HI32" s="164"/>
      <c r="HJ32" s="165"/>
      <c r="HK32" s="163"/>
      <c r="HL32" s="166"/>
      <c r="HM32" s="167"/>
      <c r="HN32" s="167"/>
      <c r="HO32" s="164"/>
      <c r="HP32" s="165"/>
      <c r="HQ32" s="163"/>
      <c r="HR32" s="166"/>
      <c r="HS32" s="167"/>
      <c r="HT32" s="167"/>
      <c r="HU32" s="164"/>
      <c r="HV32" s="165"/>
      <c r="HW32" s="163"/>
      <c r="HX32" s="166"/>
      <c r="HY32" s="167"/>
      <c r="HZ32" s="167"/>
      <c r="IA32" s="164"/>
      <c r="IB32" s="165"/>
      <c r="IC32" s="163"/>
      <c r="ID32" s="166"/>
      <c r="IE32" s="167"/>
      <c r="IF32" s="167"/>
      <c r="IG32" s="164"/>
      <c r="IH32" s="165"/>
      <c r="II32" s="163"/>
      <c r="IJ32" s="166"/>
      <c r="IK32" s="167"/>
      <c r="IL32" s="167"/>
      <c r="IM32" s="164"/>
      <c r="IN32" s="165"/>
      <c r="IO32" s="163"/>
      <c r="IP32" s="166"/>
      <c r="IQ32" s="167"/>
      <c r="IR32" s="167"/>
      <c r="IS32" s="164"/>
      <c r="IT32" s="165"/>
      <c r="IU32" s="163"/>
      <c r="IV32" s="166"/>
    </row>
    <row r="33" spans="1:256" s="230" customFormat="1" ht="12.75">
      <c r="A33" s="227">
        <v>17</v>
      </c>
      <c r="B33" s="165" t="s">
        <v>447</v>
      </c>
      <c r="C33" s="163" t="s">
        <v>315</v>
      </c>
      <c r="D33" s="166">
        <v>15</v>
      </c>
      <c r="E33" s="167"/>
      <c r="F33" s="167">
        <f t="shared" si="0"/>
        <v>0</v>
      </c>
      <c r="G33" s="164"/>
      <c r="H33" s="165"/>
      <c r="I33" s="163"/>
      <c r="J33" s="166"/>
      <c r="K33" s="167"/>
      <c r="L33" s="167"/>
      <c r="M33" s="164"/>
      <c r="N33" s="165"/>
      <c r="O33" s="163"/>
      <c r="P33" s="166"/>
      <c r="Q33" s="167"/>
      <c r="R33" s="167"/>
      <c r="S33" s="164"/>
      <c r="T33" s="165"/>
      <c r="U33" s="163"/>
      <c r="V33" s="166"/>
      <c r="W33" s="167"/>
      <c r="X33" s="167"/>
      <c r="Y33" s="164"/>
      <c r="Z33" s="165"/>
      <c r="AA33" s="163"/>
      <c r="AB33" s="166"/>
      <c r="AC33" s="167"/>
      <c r="AD33" s="167"/>
      <c r="AE33" s="164"/>
      <c r="AF33" s="165"/>
      <c r="AG33" s="163"/>
      <c r="AH33" s="166"/>
      <c r="AI33" s="167"/>
      <c r="AJ33" s="167"/>
      <c r="AK33" s="164"/>
      <c r="AL33" s="165"/>
      <c r="AM33" s="163"/>
      <c r="AN33" s="166"/>
      <c r="AO33" s="167"/>
      <c r="AP33" s="167"/>
      <c r="AQ33" s="164"/>
      <c r="AR33" s="165"/>
      <c r="AS33" s="163"/>
      <c r="AT33" s="166"/>
      <c r="AU33" s="167"/>
      <c r="AV33" s="167"/>
      <c r="AW33" s="164"/>
      <c r="AX33" s="165"/>
      <c r="AY33" s="163"/>
      <c r="AZ33" s="166"/>
      <c r="BA33" s="167"/>
      <c r="BB33" s="167"/>
      <c r="BC33" s="164"/>
      <c r="BD33" s="165"/>
      <c r="BE33" s="163"/>
      <c r="BF33" s="166"/>
      <c r="BG33" s="167"/>
      <c r="BH33" s="167"/>
      <c r="BI33" s="164"/>
      <c r="BJ33" s="165"/>
      <c r="BK33" s="163"/>
      <c r="BL33" s="166"/>
      <c r="BM33" s="167"/>
      <c r="BN33" s="167"/>
      <c r="BO33" s="164"/>
      <c r="BP33" s="165"/>
      <c r="BQ33" s="163"/>
      <c r="BR33" s="166"/>
      <c r="BS33" s="167"/>
      <c r="BT33" s="167"/>
      <c r="BU33" s="164"/>
      <c r="BV33" s="165"/>
      <c r="BW33" s="163"/>
      <c r="BX33" s="166"/>
      <c r="BY33" s="167"/>
      <c r="BZ33" s="167"/>
      <c r="CA33" s="164"/>
      <c r="CB33" s="165"/>
      <c r="CC33" s="163"/>
      <c r="CD33" s="166"/>
      <c r="CE33" s="167"/>
      <c r="CF33" s="167"/>
      <c r="CG33" s="164"/>
      <c r="CH33" s="165"/>
      <c r="CI33" s="163"/>
      <c r="CJ33" s="166"/>
      <c r="CK33" s="167"/>
      <c r="CL33" s="167"/>
      <c r="CM33" s="164"/>
      <c r="CN33" s="165"/>
      <c r="CO33" s="163"/>
      <c r="CP33" s="166"/>
      <c r="CQ33" s="167"/>
      <c r="CR33" s="167"/>
      <c r="CS33" s="164"/>
      <c r="CT33" s="165"/>
      <c r="CU33" s="163"/>
      <c r="CV33" s="166"/>
      <c r="CW33" s="167"/>
      <c r="CX33" s="167"/>
      <c r="CY33" s="164"/>
      <c r="CZ33" s="165"/>
      <c r="DA33" s="163"/>
      <c r="DB33" s="166"/>
      <c r="DC33" s="167"/>
      <c r="DD33" s="167"/>
      <c r="DE33" s="164"/>
      <c r="DF33" s="165"/>
      <c r="DG33" s="163"/>
      <c r="DH33" s="166"/>
      <c r="DI33" s="167"/>
      <c r="DJ33" s="167"/>
      <c r="DK33" s="164"/>
      <c r="DL33" s="165"/>
      <c r="DM33" s="163"/>
      <c r="DN33" s="166"/>
      <c r="DO33" s="167"/>
      <c r="DP33" s="167"/>
      <c r="DQ33" s="164"/>
      <c r="DR33" s="165"/>
      <c r="DS33" s="163"/>
      <c r="DT33" s="166"/>
      <c r="DU33" s="167"/>
      <c r="DV33" s="167"/>
      <c r="DW33" s="164"/>
      <c r="DX33" s="165"/>
      <c r="DY33" s="163"/>
      <c r="DZ33" s="166"/>
      <c r="EA33" s="167"/>
      <c r="EB33" s="167"/>
      <c r="EC33" s="164"/>
      <c r="ED33" s="165"/>
      <c r="EE33" s="163"/>
      <c r="EF33" s="166"/>
      <c r="EG33" s="167"/>
      <c r="EH33" s="167"/>
      <c r="EI33" s="164"/>
      <c r="EJ33" s="165"/>
      <c r="EK33" s="163"/>
      <c r="EL33" s="166"/>
      <c r="EM33" s="167"/>
      <c r="EN33" s="167"/>
      <c r="EO33" s="164"/>
      <c r="EP33" s="165"/>
      <c r="EQ33" s="163"/>
      <c r="ER33" s="166"/>
      <c r="ES33" s="167"/>
      <c r="ET33" s="167"/>
      <c r="EU33" s="164"/>
      <c r="EV33" s="165"/>
      <c r="EW33" s="163"/>
      <c r="EX33" s="166"/>
      <c r="EY33" s="167"/>
      <c r="EZ33" s="167"/>
      <c r="FA33" s="164"/>
      <c r="FB33" s="165"/>
      <c r="FC33" s="163"/>
      <c r="FD33" s="166"/>
      <c r="FE33" s="167"/>
      <c r="FF33" s="167"/>
      <c r="FG33" s="164"/>
      <c r="FH33" s="165"/>
      <c r="FI33" s="163"/>
      <c r="FJ33" s="166"/>
      <c r="FK33" s="167"/>
      <c r="FL33" s="167"/>
      <c r="FM33" s="164"/>
      <c r="FN33" s="165"/>
      <c r="FO33" s="163"/>
      <c r="FP33" s="166"/>
      <c r="FQ33" s="167"/>
      <c r="FR33" s="167"/>
      <c r="FS33" s="164"/>
      <c r="FT33" s="165"/>
      <c r="FU33" s="163"/>
      <c r="FV33" s="166"/>
      <c r="FW33" s="167"/>
      <c r="FX33" s="167"/>
      <c r="FY33" s="164"/>
      <c r="FZ33" s="165"/>
      <c r="GA33" s="163"/>
      <c r="GB33" s="166"/>
      <c r="GC33" s="167"/>
      <c r="GD33" s="167"/>
      <c r="GE33" s="164"/>
      <c r="GF33" s="165"/>
      <c r="GG33" s="163"/>
      <c r="GH33" s="166"/>
      <c r="GI33" s="167"/>
      <c r="GJ33" s="167"/>
      <c r="GK33" s="164"/>
      <c r="GL33" s="165"/>
      <c r="GM33" s="163"/>
      <c r="GN33" s="166"/>
      <c r="GO33" s="167"/>
      <c r="GP33" s="167"/>
      <c r="GQ33" s="164"/>
      <c r="GR33" s="165"/>
      <c r="GS33" s="163"/>
      <c r="GT33" s="166"/>
      <c r="GU33" s="167"/>
      <c r="GV33" s="167"/>
      <c r="GW33" s="164"/>
      <c r="GX33" s="165"/>
      <c r="GY33" s="163"/>
      <c r="GZ33" s="166"/>
      <c r="HA33" s="167"/>
      <c r="HB33" s="167"/>
      <c r="HC33" s="164"/>
      <c r="HD33" s="165"/>
      <c r="HE33" s="163"/>
      <c r="HF33" s="166"/>
      <c r="HG33" s="167"/>
      <c r="HH33" s="167"/>
      <c r="HI33" s="164"/>
      <c r="HJ33" s="165"/>
      <c r="HK33" s="163"/>
      <c r="HL33" s="166"/>
      <c r="HM33" s="167"/>
      <c r="HN33" s="167"/>
      <c r="HO33" s="164"/>
      <c r="HP33" s="165"/>
      <c r="HQ33" s="163"/>
      <c r="HR33" s="166"/>
      <c r="HS33" s="167"/>
      <c r="HT33" s="167"/>
      <c r="HU33" s="164"/>
      <c r="HV33" s="165"/>
      <c r="HW33" s="163"/>
      <c r="HX33" s="166"/>
      <c r="HY33" s="167"/>
      <c r="HZ33" s="167"/>
      <c r="IA33" s="164"/>
      <c r="IB33" s="165"/>
      <c r="IC33" s="163"/>
      <c r="ID33" s="166"/>
      <c r="IE33" s="167"/>
      <c r="IF33" s="167"/>
      <c r="IG33" s="164"/>
      <c r="IH33" s="165"/>
      <c r="II33" s="163"/>
      <c r="IJ33" s="166"/>
      <c r="IK33" s="167"/>
      <c r="IL33" s="167"/>
      <c r="IM33" s="164"/>
      <c r="IN33" s="165"/>
      <c r="IO33" s="163"/>
      <c r="IP33" s="166"/>
      <c r="IQ33" s="167"/>
      <c r="IR33" s="167"/>
      <c r="IS33" s="164"/>
      <c r="IT33" s="165"/>
      <c r="IU33" s="163"/>
      <c r="IV33" s="166"/>
    </row>
    <row r="34" spans="1:256" ht="12.75">
      <c r="A34" s="137"/>
      <c r="B34" s="138" t="s">
        <v>448</v>
      </c>
      <c r="C34" s="132"/>
      <c r="D34" s="132"/>
      <c r="E34" s="132"/>
      <c r="F34" s="139"/>
      <c r="G34" s="138"/>
      <c r="H34" s="138"/>
      <c r="I34" s="132"/>
      <c r="J34" s="132"/>
      <c r="K34" s="132"/>
      <c r="L34" s="139"/>
      <c r="M34" s="138"/>
      <c r="N34" s="138"/>
      <c r="O34" s="132"/>
      <c r="P34" s="132"/>
      <c r="Q34" s="132"/>
      <c r="R34" s="139"/>
      <c r="S34" s="138"/>
      <c r="T34" s="138"/>
      <c r="U34" s="132"/>
      <c r="V34" s="132"/>
      <c r="W34" s="132"/>
      <c r="X34" s="139"/>
      <c r="Y34" s="138"/>
      <c r="Z34" s="138"/>
      <c r="AA34" s="132"/>
      <c r="AB34" s="132"/>
      <c r="AC34" s="132"/>
      <c r="AD34" s="139"/>
      <c r="AE34" s="138"/>
      <c r="AF34" s="138"/>
      <c r="AG34" s="132"/>
      <c r="AH34" s="132"/>
      <c r="AI34" s="132"/>
      <c r="AJ34" s="139"/>
      <c r="AK34" s="138"/>
      <c r="AL34" s="138"/>
      <c r="AM34" s="132"/>
      <c r="AN34" s="132"/>
      <c r="AO34" s="132"/>
      <c r="AP34" s="139"/>
      <c r="AQ34" s="138"/>
      <c r="AR34" s="138"/>
      <c r="AS34" s="132"/>
      <c r="AT34" s="132"/>
      <c r="AU34" s="132"/>
      <c r="AV34" s="139"/>
      <c r="AW34" s="138"/>
      <c r="AX34" s="138"/>
      <c r="AY34" s="132"/>
      <c r="AZ34" s="132"/>
      <c r="BA34" s="132"/>
      <c r="BB34" s="139"/>
      <c r="BC34" s="138"/>
      <c r="BD34" s="138"/>
      <c r="BE34" s="132"/>
      <c r="BF34" s="132"/>
      <c r="BG34" s="132"/>
      <c r="BH34" s="139"/>
      <c r="BI34" s="138"/>
      <c r="BJ34" s="138"/>
      <c r="BK34" s="132"/>
      <c r="BL34" s="132"/>
      <c r="BM34" s="132"/>
      <c r="BN34" s="139"/>
      <c r="BO34" s="138"/>
      <c r="BP34" s="138"/>
      <c r="BQ34" s="132"/>
      <c r="BR34" s="132"/>
      <c r="BS34" s="132"/>
      <c r="BT34" s="139"/>
      <c r="BU34" s="138"/>
      <c r="BV34" s="138"/>
      <c r="BW34" s="132"/>
      <c r="BX34" s="132"/>
      <c r="BY34" s="132"/>
      <c r="BZ34" s="139"/>
      <c r="CA34" s="138"/>
      <c r="CB34" s="138"/>
      <c r="CC34" s="132"/>
      <c r="CD34" s="132"/>
      <c r="CE34" s="132"/>
      <c r="CF34" s="139"/>
      <c r="CG34" s="138"/>
      <c r="CH34" s="138"/>
      <c r="CI34" s="132"/>
      <c r="CJ34" s="132"/>
      <c r="CK34" s="132"/>
      <c r="CL34" s="139"/>
      <c r="CM34" s="138"/>
      <c r="CN34" s="138"/>
      <c r="CO34" s="132"/>
      <c r="CP34" s="132"/>
      <c r="CQ34" s="132"/>
      <c r="CR34" s="139"/>
      <c r="CS34" s="138"/>
      <c r="CT34" s="138"/>
      <c r="CU34" s="132"/>
      <c r="CV34" s="132"/>
      <c r="CW34" s="132"/>
      <c r="CX34" s="139"/>
      <c r="CY34" s="138"/>
      <c r="CZ34" s="138"/>
      <c r="DA34" s="132"/>
      <c r="DB34" s="132"/>
      <c r="DC34" s="132"/>
      <c r="DD34" s="139"/>
      <c r="DE34" s="138"/>
      <c r="DF34" s="138"/>
      <c r="DG34" s="132"/>
      <c r="DH34" s="132"/>
      <c r="DI34" s="132"/>
      <c r="DJ34" s="139"/>
      <c r="DK34" s="138"/>
      <c r="DL34" s="138"/>
      <c r="DM34" s="132"/>
      <c r="DN34" s="132"/>
      <c r="DO34" s="132"/>
      <c r="DP34" s="139"/>
      <c r="DQ34" s="138"/>
      <c r="DR34" s="138"/>
      <c r="DS34" s="132"/>
      <c r="DT34" s="132"/>
      <c r="DU34" s="132"/>
      <c r="DV34" s="139"/>
      <c r="DW34" s="138"/>
      <c r="DX34" s="138"/>
      <c r="DY34" s="132"/>
      <c r="DZ34" s="132"/>
      <c r="EA34" s="132"/>
      <c r="EB34" s="139"/>
      <c r="EC34" s="138"/>
      <c r="ED34" s="138"/>
      <c r="EE34" s="132"/>
      <c r="EF34" s="132"/>
      <c r="EG34" s="132"/>
      <c r="EH34" s="139"/>
      <c r="EI34" s="138"/>
      <c r="EJ34" s="138"/>
      <c r="EK34" s="132"/>
      <c r="EL34" s="132"/>
      <c r="EM34" s="132"/>
      <c r="EN34" s="139"/>
      <c r="EO34" s="138"/>
      <c r="EP34" s="138"/>
      <c r="EQ34" s="132"/>
      <c r="ER34" s="132"/>
      <c r="ES34" s="132"/>
      <c r="ET34" s="139"/>
      <c r="EU34" s="138"/>
      <c r="EV34" s="138"/>
      <c r="EW34" s="132"/>
      <c r="EX34" s="132"/>
      <c r="EY34" s="132"/>
      <c r="EZ34" s="139"/>
      <c r="FA34" s="138"/>
      <c r="FB34" s="138"/>
      <c r="FC34" s="132"/>
      <c r="FD34" s="132"/>
      <c r="FE34" s="132"/>
      <c r="FF34" s="139"/>
      <c r="FG34" s="138"/>
      <c r="FH34" s="138"/>
      <c r="FI34" s="132"/>
      <c r="FJ34" s="132"/>
      <c r="FK34" s="132"/>
      <c r="FL34" s="139"/>
      <c r="FM34" s="138"/>
      <c r="FN34" s="138"/>
      <c r="FO34" s="132"/>
      <c r="FP34" s="132"/>
      <c r="FQ34" s="132"/>
      <c r="FR34" s="139"/>
      <c r="FS34" s="138"/>
      <c r="FT34" s="138"/>
      <c r="FU34" s="132"/>
      <c r="FV34" s="132"/>
      <c r="FW34" s="132"/>
      <c r="FX34" s="139"/>
      <c r="FY34" s="138"/>
      <c r="FZ34" s="138"/>
      <c r="GA34" s="132"/>
      <c r="GB34" s="132"/>
      <c r="GC34" s="132"/>
      <c r="GD34" s="139"/>
      <c r="GE34" s="138"/>
      <c r="GF34" s="138"/>
      <c r="GG34" s="132"/>
      <c r="GH34" s="132"/>
      <c r="GI34" s="132"/>
      <c r="GJ34" s="139"/>
      <c r="GK34" s="138"/>
      <c r="GL34" s="138"/>
      <c r="GM34" s="132"/>
      <c r="GN34" s="132"/>
      <c r="GO34" s="132"/>
      <c r="GP34" s="139"/>
      <c r="GQ34" s="138"/>
      <c r="GR34" s="138"/>
      <c r="GS34" s="132"/>
      <c r="GT34" s="132"/>
      <c r="GU34" s="132"/>
      <c r="GV34" s="139"/>
      <c r="GW34" s="138"/>
      <c r="GX34" s="138"/>
      <c r="GY34" s="132"/>
      <c r="GZ34" s="132"/>
      <c r="HA34" s="132"/>
      <c r="HB34" s="139"/>
      <c r="HC34" s="138"/>
      <c r="HD34" s="138"/>
      <c r="HE34" s="132"/>
      <c r="HF34" s="132"/>
      <c r="HG34" s="132"/>
      <c r="HH34" s="139"/>
      <c r="HI34" s="138"/>
      <c r="HJ34" s="138"/>
      <c r="HK34" s="132"/>
      <c r="HL34" s="132"/>
      <c r="HM34" s="132"/>
      <c r="HN34" s="139"/>
      <c r="HO34" s="138"/>
      <c r="HP34" s="138"/>
      <c r="HQ34" s="132"/>
      <c r="HR34" s="132"/>
      <c r="HS34" s="132"/>
      <c r="HT34" s="139"/>
      <c r="HU34" s="138"/>
      <c r="HV34" s="138"/>
      <c r="HW34" s="132"/>
      <c r="HX34" s="132"/>
      <c r="HY34" s="132"/>
      <c r="HZ34" s="139"/>
      <c r="IA34" s="138"/>
      <c r="IB34" s="138"/>
      <c r="IC34" s="132"/>
      <c r="ID34" s="132"/>
      <c r="IE34" s="132"/>
      <c r="IF34" s="139"/>
      <c r="IG34" s="138"/>
      <c r="IH34" s="138"/>
      <c r="II34" s="132"/>
      <c r="IJ34" s="132"/>
      <c r="IK34" s="132"/>
      <c r="IL34" s="139"/>
      <c r="IM34" s="138"/>
      <c r="IN34" s="138"/>
      <c r="IO34" s="132"/>
      <c r="IP34" s="132"/>
      <c r="IQ34" s="132"/>
      <c r="IR34" s="139"/>
      <c r="IS34" s="138"/>
      <c r="IT34" s="138"/>
      <c r="IU34" s="132"/>
      <c r="IV34" s="132"/>
    </row>
    <row r="35" spans="1:256" s="228" customFormat="1" ht="10.5" customHeight="1">
      <c r="A35" s="227">
        <v>18</v>
      </c>
      <c r="B35" s="165" t="s">
        <v>449</v>
      </c>
      <c r="C35" s="163" t="s">
        <v>705</v>
      </c>
      <c r="D35" s="166">
        <v>55</v>
      </c>
      <c r="E35" s="167"/>
      <c r="F35" s="167">
        <f t="shared" si="0"/>
        <v>0</v>
      </c>
      <c r="G35" s="164"/>
      <c r="H35" s="165"/>
      <c r="I35" s="163"/>
      <c r="J35" s="166"/>
      <c r="K35" s="167"/>
      <c r="L35" s="167"/>
      <c r="M35" s="164"/>
      <c r="N35" s="165"/>
      <c r="O35" s="163"/>
      <c r="P35" s="166"/>
      <c r="Q35" s="167"/>
      <c r="R35" s="167"/>
      <c r="S35" s="164"/>
      <c r="T35" s="165"/>
      <c r="U35" s="163"/>
      <c r="V35" s="166"/>
      <c r="W35" s="167"/>
      <c r="X35" s="167"/>
      <c r="Y35" s="164"/>
      <c r="Z35" s="165"/>
      <c r="AA35" s="163"/>
      <c r="AB35" s="166"/>
      <c r="AC35" s="167"/>
      <c r="AD35" s="167"/>
      <c r="AE35" s="164"/>
      <c r="AF35" s="165"/>
      <c r="AG35" s="163"/>
      <c r="AH35" s="166"/>
      <c r="AI35" s="167"/>
      <c r="AJ35" s="167"/>
      <c r="AK35" s="164"/>
      <c r="AL35" s="165"/>
      <c r="AM35" s="163"/>
      <c r="AN35" s="166"/>
      <c r="AO35" s="167"/>
      <c r="AP35" s="167"/>
      <c r="AQ35" s="164"/>
      <c r="AR35" s="165"/>
      <c r="AS35" s="163"/>
      <c r="AT35" s="166"/>
      <c r="AU35" s="167"/>
      <c r="AV35" s="167"/>
      <c r="AW35" s="164"/>
      <c r="AX35" s="165"/>
      <c r="AY35" s="163"/>
      <c r="AZ35" s="166"/>
      <c r="BA35" s="167"/>
      <c r="BB35" s="167"/>
      <c r="BC35" s="164"/>
      <c r="BD35" s="165"/>
      <c r="BE35" s="163"/>
      <c r="BF35" s="166"/>
      <c r="BG35" s="167"/>
      <c r="BH35" s="167"/>
      <c r="BI35" s="164"/>
      <c r="BJ35" s="165"/>
      <c r="BK35" s="163"/>
      <c r="BL35" s="166"/>
      <c r="BM35" s="167"/>
      <c r="BN35" s="167"/>
      <c r="BO35" s="164"/>
      <c r="BP35" s="165"/>
      <c r="BQ35" s="163"/>
      <c r="BR35" s="166"/>
      <c r="BS35" s="167"/>
      <c r="BT35" s="167"/>
      <c r="BU35" s="164"/>
      <c r="BV35" s="165"/>
      <c r="BW35" s="163"/>
      <c r="BX35" s="166"/>
      <c r="BY35" s="167"/>
      <c r="BZ35" s="167"/>
      <c r="CA35" s="164"/>
      <c r="CB35" s="165"/>
      <c r="CC35" s="163"/>
      <c r="CD35" s="166"/>
      <c r="CE35" s="167"/>
      <c r="CF35" s="167"/>
      <c r="CG35" s="164"/>
      <c r="CH35" s="165"/>
      <c r="CI35" s="163"/>
      <c r="CJ35" s="166"/>
      <c r="CK35" s="167"/>
      <c r="CL35" s="167"/>
      <c r="CM35" s="164"/>
      <c r="CN35" s="165"/>
      <c r="CO35" s="163"/>
      <c r="CP35" s="166"/>
      <c r="CQ35" s="167"/>
      <c r="CR35" s="167"/>
      <c r="CS35" s="164"/>
      <c r="CT35" s="165"/>
      <c r="CU35" s="163"/>
      <c r="CV35" s="166"/>
      <c r="CW35" s="167"/>
      <c r="CX35" s="167"/>
      <c r="CY35" s="164"/>
      <c r="CZ35" s="165"/>
      <c r="DA35" s="163"/>
      <c r="DB35" s="166"/>
      <c r="DC35" s="167"/>
      <c r="DD35" s="167"/>
      <c r="DE35" s="164"/>
      <c r="DF35" s="165"/>
      <c r="DG35" s="163"/>
      <c r="DH35" s="166"/>
      <c r="DI35" s="167"/>
      <c r="DJ35" s="167"/>
      <c r="DK35" s="164"/>
      <c r="DL35" s="165"/>
      <c r="DM35" s="163"/>
      <c r="DN35" s="166"/>
      <c r="DO35" s="167"/>
      <c r="DP35" s="167"/>
      <c r="DQ35" s="164"/>
      <c r="DR35" s="165"/>
      <c r="DS35" s="163"/>
      <c r="DT35" s="166"/>
      <c r="DU35" s="167"/>
      <c r="DV35" s="167"/>
      <c r="DW35" s="164"/>
      <c r="DX35" s="165"/>
      <c r="DY35" s="163"/>
      <c r="DZ35" s="166"/>
      <c r="EA35" s="167"/>
      <c r="EB35" s="167"/>
      <c r="EC35" s="164"/>
      <c r="ED35" s="165"/>
      <c r="EE35" s="163"/>
      <c r="EF35" s="166"/>
      <c r="EG35" s="167"/>
      <c r="EH35" s="167"/>
      <c r="EI35" s="164"/>
      <c r="EJ35" s="165"/>
      <c r="EK35" s="163"/>
      <c r="EL35" s="166"/>
      <c r="EM35" s="167"/>
      <c r="EN35" s="167"/>
      <c r="EO35" s="164"/>
      <c r="EP35" s="165"/>
      <c r="EQ35" s="163"/>
      <c r="ER35" s="166"/>
      <c r="ES35" s="167"/>
      <c r="ET35" s="167"/>
      <c r="EU35" s="164"/>
      <c r="EV35" s="165"/>
      <c r="EW35" s="163"/>
      <c r="EX35" s="166"/>
      <c r="EY35" s="167"/>
      <c r="EZ35" s="167"/>
      <c r="FA35" s="164"/>
      <c r="FB35" s="165"/>
      <c r="FC35" s="163"/>
      <c r="FD35" s="166"/>
      <c r="FE35" s="167"/>
      <c r="FF35" s="167"/>
      <c r="FG35" s="164"/>
      <c r="FH35" s="165"/>
      <c r="FI35" s="163"/>
      <c r="FJ35" s="166"/>
      <c r="FK35" s="167"/>
      <c r="FL35" s="167"/>
      <c r="FM35" s="164"/>
      <c r="FN35" s="165"/>
      <c r="FO35" s="163"/>
      <c r="FP35" s="166"/>
      <c r="FQ35" s="167"/>
      <c r="FR35" s="167"/>
      <c r="FS35" s="164"/>
      <c r="FT35" s="165"/>
      <c r="FU35" s="163"/>
      <c r="FV35" s="166"/>
      <c r="FW35" s="167"/>
      <c r="FX35" s="167"/>
      <c r="FY35" s="164"/>
      <c r="FZ35" s="165"/>
      <c r="GA35" s="163"/>
      <c r="GB35" s="166"/>
      <c r="GC35" s="167"/>
      <c r="GD35" s="167"/>
      <c r="GE35" s="164"/>
      <c r="GF35" s="165"/>
      <c r="GG35" s="163"/>
      <c r="GH35" s="166"/>
      <c r="GI35" s="167"/>
      <c r="GJ35" s="167"/>
      <c r="GK35" s="164"/>
      <c r="GL35" s="165"/>
      <c r="GM35" s="163"/>
      <c r="GN35" s="166"/>
      <c r="GO35" s="167"/>
      <c r="GP35" s="167"/>
      <c r="GQ35" s="164"/>
      <c r="GR35" s="165"/>
      <c r="GS35" s="163"/>
      <c r="GT35" s="166"/>
      <c r="GU35" s="167"/>
      <c r="GV35" s="167"/>
      <c r="GW35" s="164"/>
      <c r="GX35" s="165"/>
      <c r="GY35" s="163"/>
      <c r="GZ35" s="166"/>
      <c r="HA35" s="167"/>
      <c r="HB35" s="167"/>
      <c r="HC35" s="164"/>
      <c r="HD35" s="165"/>
      <c r="HE35" s="163"/>
      <c r="HF35" s="166"/>
      <c r="HG35" s="167"/>
      <c r="HH35" s="167"/>
      <c r="HI35" s="164"/>
      <c r="HJ35" s="165"/>
      <c r="HK35" s="163"/>
      <c r="HL35" s="166"/>
      <c r="HM35" s="167"/>
      <c r="HN35" s="167"/>
      <c r="HO35" s="164"/>
      <c r="HP35" s="165"/>
      <c r="HQ35" s="163"/>
      <c r="HR35" s="166"/>
      <c r="HS35" s="167"/>
      <c r="HT35" s="167"/>
      <c r="HU35" s="164"/>
      <c r="HV35" s="165"/>
      <c r="HW35" s="163"/>
      <c r="HX35" s="166"/>
      <c r="HY35" s="167"/>
      <c r="HZ35" s="167"/>
      <c r="IA35" s="164"/>
      <c r="IB35" s="165"/>
      <c r="IC35" s="163"/>
      <c r="ID35" s="166"/>
      <c r="IE35" s="167"/>
      <c r="IF35" s="167"/>
      <c r="IG35" s="164"/>
      <c r="IH35" s="165"/>
      <c r="II35" s="163"/>
      <c r="IJ35" s="166"/>
      <c r="IK35" s="167"/>
      <c r="IL35" s="167"/>
      <c r="IM35" s="164"/>
      <c r="IN35" s="165"/>
      <c r="IO35" s="163"/>
      <c r="IP35" s="166"/>
      <c r="IQ35" s="167"/>
      <c r="IR35" s="167"/>
      <c r="IS35" s="164"/>
      <c r="IT35" s="165"/>
      <c r="IU35" s="163"/>
      <c r="IV35" s="166"/>
    </row>
    <row r="36" spans="1:256" s="228" customFormat="1" ht="12.75">
      <c r="A36" s="227">
        <v>19</v>
      </c>
      <c r="B36" s="165" t="s">
        <v>450</v>
      </c>
      <c r="C36" s="163" t="s">
        <v>705</v>
      </c>
      <c r="D36" s="166">
        <v>200</v>
      </c>
      <c r="E36" s="167"/>
      <c r="F36" s="167">
        <f t="shared" si="0"/>
        <v>0</v>
      </c>
      <c r="G36" s="164"/>
      <c r="H36" s="165"/>
      <c r="I36" s="163"/>
      <c r="J36" s="166"/>
      <c r="K36" s="167"/>
      <c r="L36" s="167"/>
      <c r="M36" s="164"/>
      <c r="N36" s="165"/>
      <c r="O36" s="163"/>
      <c r="P36" s="166"/>
      <c r="Q36" s="167"/>
      <c r="R36" s="167"/>
      <c r="S36" s="164"/>
      <c r="T36" s="165"/>
      <c r="U36" s="163"/>
      <c r="V36" s="166"/>
      <c r="W36" s="167"/>
      <c r="X36" s="167"/>
      <c r="Y36" s="164"/>
      <c r="Z36" s="165"/>
      <c r="AA36" s="163"/>
      <c r="AB36" s="166"/>
      <c r="AC36" s="167"/>
      <c r="AD36" s="167"/>
      <c r="AE36" s="164"/>
      <c r="AF36" s="165"/>
      <c r="AG36" s="163"/>
      <c r="AH36" s="166"/>
      <c r="AI36" s="167"/>
      <c r="AJ36" s="167"/>
      <c r="AK36" s="164"/>
      <c r="AL36" s="165"/>
      <c r="AM36" s="163"/>
      <c r="AN36" s="166"/>
      <c r="AO36" s="167"/>
      <c r="AP36" s="167"/>
      <c r="AQ36" s="164"/>
      <c r="AR36" s="165"/>
      <c r="AS36" s="163"/>
      <c r="AT36" s="166"/>
      <c r="AU36" s="167"/>
      <c r="AV36" s="167"/>
      <c r="AW36" s="164"/>
      <c r="AX36" s="165"/>
      <c r="AY36" s="163"/>
      <c r="AZ36" s="166"/>
      <c r="BA36" s="167"/>
      <c r="BB36" s="167"/>
      <c r="BC36" s="164"/>
      <c r="BD36" s="165"/>
      <c r="BE36" s="163"/>
      <c r="BF36" s="166"/>
      <c r="BG36" s="167"/>
      <c r="BH36" s="167"/>
      <c r="BI36" s="164"/>
      <c r="BJ36" s="165"/>
      <c r="BK36" s="163"/>
      <c r="BL36" s="166"/>
      <c r="BM36" s="167"/>
      <c r="BN36" s="167"/>
      <c r="BO36" s="164"/>
      <c r="BP36" s="165"/>
      <c r="BQ36" s="163"/>
      <c r="BR36" s="166"/>
      <c r="BS36" s="167"/>
      <c r="BT36" s="167"/>
      <c r="BU36" s="164"/>
      <c r="BV36" s="165"/>
      <c r="BW36" s="163"/>
      <c r="BX36" s="166"/>
      <c r="BY36" s="167"/>
      <c r="BZ36" s="167"/>
      <c r="CA36" s="164"/>
      <c r="CB36" s="165"/>
      <c r="CC36" s="163"/>
      <c r="CD36" s="166"/>
      <c r="CE36" s="167"/>
      <c r="CF36" s="167"/>
      <c r="CG36" s="164"/>
      <c r="CH36" s="165"/>
      <c r="CI36" s="163"/>
      <c r="CJ36" s="166"/>
      <c r="CK36" s="167"/>
      <c r="CL36" s="167"/>
      <c r="CM36" s="164"/>
      <c r="CN36" s="165"/>
      <c r="CO36" s="163"/>
      <c r="CP36" s="166"/>
      <c r="CQ36" s="167"/>
      <c r="CR36" s="167"/>
      <c r="CS36" s="164"/>
      <c r="CT36" s="165"/>
      <c r="CU36" s="163"/>
      <c r="CV36" s="166"/>
      <c r="CW36" s="167"/>
      <c r="CX36" s="167"/>
      <c r="CY36" s="164"/>
      <c r="CZ36" s="165"/>
      <c r="DA36" s="163"/>
      <c r="DB36" s="166"/>
      <c r="DC36" s="167"/>
      <c r="DD36" s="167"/>
      <c r="DE36" s="164"/>
      <c r="DF36" s="165"/>
      <c r="DG36" s="163"/>
      <c r="DH36" s="166"/>
      <c r="DI36" s="167"/>
      <c r="DJ36" s="167"/>
      <c r="DK36" s="164"/>
      <c r="DL36" s="165"/>
      <c r="DM36" s="163"/>
      <c r="DN36" s="166"/>
      <c r="DO36" s="167"/>
      <c r="DP36" s="167"/>
      <c r="DQ36" s="164"/>
      <c r="DR36" s="165"/>
      <c r="DS36" s="163"/>
      <c r="DT36" s="166"/>
      <c r="DU36" s="167"/>
      <c r="DV36" s="167"/>
      <c r="DW36" s="164"/>
      <c r="DX36" s="165"/>
      <c r="DY36" s="163"/>
      <c r="DZ36" s="166"/>
      <c r="EA36" s="167"/>
      <c r="EB36" s="167"/>
      <c r="EC36" s="164"/>
      <c r="ED36" s="165"/>
      <c r="EE36" s="163"/>
      <c r="EF36" s="166"/>
      <c r="EG36" s="167"/>
      <c r="EH36" s="167"/>
      <c r="EI36" s="164"/>
      <c r="EJ36" s="165"/>
      <c r="EK36" s="163"/>
      <c r="EL36" s="166"/>
      <c r="EM36" s="167"/>
      <c r="EN36" s="167"/>
      <c r="EO36" s="164"/>
      <c r="EP36" s="165"/>
      <c r="EQ36" s="163"/>
      <c r="ER36" s="166"/>
      <c r="ES36" s="167"/>
      <c r="ET36" s="167"/>
      <c r="EU36" s="164"/>
      <c r="EV36" s="165"/>
      <c r="EW36" s="163"/>
      <c r="EX36" s="166"/>
      <c r="EY36" s="167"/>
      <c r="EZ36" s="167"/>
      <c r="FA36" s="164"/>
      <c r="FB36" s="165"/>
      <c r="FC36" s="163"/>
      <c r="FD36" s="166"/>
      <c r="FE36" s="167"/>
      <c r="FF36" s="167"/>
      <c r="FG36" s="164"/>
      <c r="FH36" s="165"/>
      <c r="FI36" s="163"/>
      <c r="FJ36" s="166"/>
      <c r="FK36" s="167"/>
      <c r="FL36" s="167"/>
      <c r="FM36" s="164"/>
      <c r="FN36" s="165"/>
      <c r="FO36" s="163"/>
      <c r="FP36" s="166"/>
      <c r="FQ36" s="167"/>
      <c r="FR36" s="167"/>
      <c r="FS36" s="164"/>
      <c r="FT36" s="165"/>
      <c r="FU36" s="163"/>
      <c r="FV36" s="166"/>
      <c r="FW36" s="167"/>
      <c r="FX36" s="167"/>
      <c r="FY36" s="164"/>
      <c r="FZ36" s="165"/>
      <c r="GA36" s="163"/>
      <c r="GB36" s="166"/>
      <c r="GC36" s="167"/>
      <c r="GD36" s="167"/>
      <c r="GE36" s="164"/>
      <c r="GF36" s="165"/>
      <c r="GG36" s="163"/>
      <c r="GH36" s="166"/>
      <c r="GI36" s="167"/>
      <c r="GJ36" s="167"/>
      <c r="GK36" s="164"/>
      <c r="GL36" s="165"/>
      <c r="GM36" s="163"/>
      <c r="GN36" s="166"/>
      <c r="GO36" s="167"/>
      <c r="GP36" s="167"/>
      <c r="GQ36" s="164"/>
      <c r="GR36" s="165"/>
      <c r="GS36" s="163"/>
      <c r="GT36" s="166"/>
      <c r="GU36" s="167"/>
      <c r="GV36" s="167"/>
      <c r="GW36" s="164"/>
      <c r="GX36" s="165"/>
      <c r="GY36" s="163"/>
      <c r="GZ36" s="166"/>
      <c r="HA36" s="167"/>
      <c r="HB36" s="167"/>
      <c r="HC36" s="164"/>
      <c r="HD36" s="165"/>
      <c r="HE36" s="163"/>
      <c r="HF36" s="166"/>
      <c r="HG36" s="167"/>
      <c r="HH36" s="167"/>
      <c r="HI36" s="164"/>
      <c r="HJ36" s="165"/>
      <c r="HK36" s="163"/>
      <c r="HL36" s="166"/>
      <c r="HM36" s="167"/>
      <c r="HN36" s="167"/>
      <c r="HO36" s="164"/>
      <c r="HP36" s="165"/>
      <c r="HQ36" s="163"/>
      <c r="HR36" s="166"/>
      <c r="HS36" s="167"/>
      <c r="HT36" s="167"/>
      <c r="HU36" s="164"/>
      <c r="HV36" s="165"/>
      <c r="HW36" s="163"/>
      <c r="HX36" s="166"/>
      <c r="HY36" s="167"/>
      <c r="HZ36" s="167"/>
      <c r="IA36" s="164"/>
      <c r="IB36" s="165"/>
      <c r="IC36" s="163"/>
      <c r="ID36" s="166"/>
      <c r="IE36" s="167"/>
      <c r="IF36" s="167"/>
      <c r="IG36" s="164"/>
      <c r="IH36" s="165"/>
      <c r="II36" s="163"/>
      <c r="IJ36" s="166"/>
      <c r="IK36" s="167"/>
      <c r="IL36" s="167"/>
      <c r="IM36" s="164"/>
      <c r="IN36" s="165"/>
      <c r="IO36" s="163"/>
      <c r="IP36" s="166"/>
      <c r="IQ36" s="167"/>
      <c r="IR36" s="167"/>
      <c r="IS36" s="164"/>
      <c r="IT36" s="165"/>
      <c r="IU36" s="163"/>
      <c r="IV36" s="166"/>
    </row>
    <row r="37" spans="1:256" s="228" customFormat="1" ht="12.75">
      <c r="A37" s="227">
        <v>20</v>
      </c>
      <c r="B37" s="165" t="s">
        <v>451</v>
      </c>
      <c r="C37" s="163" t="s">
        <v>705</v>
      </c>
      <c r="D37" s="166">
        <v>25</v>
      </c>
      <c r="E37" s="167"/>
      <c r="F37" s="167">
        <f t="shared" si="0"/>
        <v>0</v>
      </c>
      <c r="G37" s="164"/>
      <c r="H37" s="165"/>
      <c r="I37" s="163"/>
      <c r="J37" s="166"/>
      <c r="K37" s="167"/>
      <c r="L37" s="167"/>
      <c r="M37" s="164"/>
      <c r="N37" s="165"/>
      <c r="O37" s="163"/>
      <c r="P37" s="166"/>
      <c r="Q37" s="167"/>
      <c r="R37" s="167"/>
      <c r="S37" s="164"/>
      <c r="T37" s="165"/>
      <c r="U37" s="163"/>
      <c r="V37" s="166"/>
      <c r="W37" s="167"/>
      <c r="X37" s="167"/>
      <c r="Y37" s="164"/>
      <c r="Z37" s="165"/>
      <c r="AA37" s="163"/>
      <c r="AB37" s="166"/>
      <c r="AC37" s="167"/>
      <c r="AD37" s="167"/>
      <c r="AE37" s="164"/>
      <c r="AF37" s="165"/>
      <c r="AG37" s="163"/>
      <c r="AH37" s="166"/>
      <c r="AI37" s="167"/>
      <c r="AJ37" s="167"/>
      <c r="AK37" s="164"/>
      <c r="AL37" s="165"/>
      <c r="AM37" s="163"/>
      <c r="AN37" s="166"/>
      <c r="AO37" s="167"/>
      <c r="AP37" s="167"/>
      <c r="AQ37" s="164"/>
      <c r="AR37" s="165"/>
      <c r="AS37" s="163"/>
      <c r="AT37" s="166"/>
      <c r="AU37" s="167"/>
      <c r="AV37" s="167"/>
      <c r="AW37" s="164"/>
      <c r="AX37" s="165"/>
      <c r="AY37" s="163"/>
      <c r="AZ37" s="166"/>
      <c r="BA37" s="167"/>
      <c r="BB37" s="167"/>
      <c r="BC37" s="164"/>
      <c r="BD37" s="165"/>
      <c r="BE37" s="163"/>
      <c r="BF37" s="166"/>
      <c r="BG37" s="167"/>
      <c r="BH37" s="167"/>
      <c r="BI37" s="164"/>
      <c r="BJ37" s="165"/>
      <c r="BK37" s="163"/>
      <c r="BL37" s="166"/>
      <c r="BM37" s="167"/>
      <c r="BN37" s="167"/>
      <c r="BO37" s="164"/>
      <c r="BP37" s="165"/>
      <c r="BQ37" s="163"/>
      <c r="BR37" s="166"/>
      <c r="BS37" s="167"/>
      <c r="BT37" s="167"/>
      <c r="BU37" s="164"/>
      <c r="BV37" s="165"/>
      <c r="BW37" s="163"/>
      <c r="BX37" s="166"/>
      <c r="BY37" s="167"/>
      <c r="BZ37" s="167"/>
      <c r="CA37" s="164"/>
      <c r="CB37" s="165"/>
      <c r="CC37" s="163"/>
      <c r="CD37" s="166"/>
      <c r="CE37" s="167"/>
      <c r="CF37" s="167"/>
      <c r="CG37" s="164"/>
      <c r="CH37" s="165"/>
      <c r="CI37" s="163"/>
      <c r="CJ37" s="166"/>
      <c r="CK37" s="167"/>
      <c r="CL37" s="167"/>
      <c r="CM37" s="164"/>
      <c r="CN37" s="165"/>
      <c r="CO37" s="163"/>
      <c r="CP37" s="166"/>
      <c r="CQ37" s="167"/>
      <c r="CR37" s="167"/>
      <c r="CS37" s="164"/>
      <c r="CT37" s="165"/>
      <c r="CU37" s="163"/>
      <c r="CV37" s="166"/>
      <c r="CW37" s="167"/>
      <c r="CX37" s="167"/>
      <c r="CY37" s="164"/>
      <c r="CZ37" s="165"/>
      <c r="DA37" s="163"/>
      <c r="DB37" s="166"/>
      <c r="DC37" s="167"/>
      <c r="DD37" s="167"/>
      <c r="DE37" s="164"/>
      <c r="DF37" s="165"/>
      <c r="DG37" s="163"/>
      <c r="DH37" s="166"/>
      <c r="DI37" s="167"/>
      <c r="DJ37" s="167"/>
      <c r="DK37" s="164"/>
      <c r="DL37" s="165"/>
      <c r="DM37" s="163"/>
      <c r="DN37" s="166"/>
      <c r="DO37" s="167"/>
      <c r="DP37" s="167"/>
      <c r="DQ37" s="164"/>
      <c r="DR37" s="165"/>
      <c r="DS37" s="163"/>
      <c r="DT37" s="166"/>
      <c r="DU37" s="167"/>
      <c r="DV37" s="167"/>
      <c r="DW37" s="164"/>
      <c r="DX37" s="165"/>
      <c r="DY37" s="163"/>
      <c r="DZ37" s="166"/>
      <c r="EA37" s="167"/>
      <c r="EB37" s="167"/>
      <c r="EC37" s="164"/>
      <c r="ED37" s="165"/>
      <c r="EE37" s="163"/>
      <c r="EF37" s="166"/>
      <c r="EG37" s="167"/>
      <c r="EH37" s="167"/>
      <c r="EI37" s="164"/>
      <c r="EJ37" s="165"/>
      <c r="EK37" s="163"/>
      <c r="EL37" s="166"/>
      <c r="EM37" s="167"/>
      <c r="EN37" s="167"/>
      <c r="EO37" s="164"/>
      <c r="EP37" s="165"/>
      <c r="EQ37" s="163"/>
      <c r="ER37" s="166"/>
      <c r="ES37" s="167"/>
      <c r="ET37" s="167"/>
      <c r="EU37" s="164"/>
      <c r="EV37" s="165"/>
      <c r="EW37" s="163"/>
      <c r="EX37" s="166"/>
      <c r="EY37" s="167"/>
      <c r="EZ37" s="167"/>
      <c r="FA37" s="164"/>
      <c r="FB37" s="165"/>
      <c r="FC37" s="163"/>
      <c r="FD37" s="166"/>
      <c r="FE37" s="167"/>
      <c r="FF37" s="167"/>
      <c r="FG37" s="164"/>
      <c r="FH37" s="165"/>
      <c r="FI37" s="163"/>
      <c r="FJ37" s="166"/>
      <c r="FK37" s="167"/>
      <c r="FL37" s="167"/>
      <c r="FM37" s="164"/>
      <c r="FN37" s="165"/>
      <c r="FO37" s="163"/>
      <c r="FP37" s="166"/>
      <c r="FQ37" s="167"/>
      <c r="FR37" s="167"/>
      <c r="FS37" s="164"/>
      <c r="FT37" s="165"/>
      <c r="FU37" s="163"/>
      <c r="FV37" s="166"/>
      <c r="FW37" s="167"/>
      <c r="FX37" s="167"/>
      <c r="FY37" s="164"/>
      <c r="FZ37" s="165"/>
      <c r="GA37" s="163"/>
      <c r="GB37" s="166"/>
      <c r="GC37" s="167"/>
      <c r="GD37" s="167"/>
      <c r="GE37" s="164"/>
      <c r="GF37" s="165"/>
      <c r="GG37" s="163"/>
      <c r="GH37" s="166"/>
      <c r="GI37" s="167"/>
      <c r="GJ37" s="167"/>
      <c r="GK37" s="164"/>
      <c r="GL37" s="165"/>
      <c r="GM37" s="163"/>
      <c r="GN37" s="166"/>
      <c r="GO37" s="167"/>
      <c r="GP37" s="167"/>
      <c r="GQ37" s="164"/>
      <c r="GR37" s="165"/>
      <c r="GS37" s="163"/>
      <c r="GT37" s="166"/>
      <c r="GU37" s="167"/>
      <c r="GV37" s="167"/>
      <c r="GW37" s="164"/>
      <c r="GX37" s="165"/>
      <c r="GY37" s="163"/>
      <c r="GZ37" s="166"/>
      <c r="HA37" s="167"/>
      <c r="HB37" s="167"/>
      <c r="HC37" s="164"/>
      <c r="HD37" s="165"/>
      <c r="HE37" s="163"/>
      <c r="HF37" s="166"/>
      <c r="HG37" s="167"/>
      <c r="HH37" s="167"/>
      <c r="HI37" s="164"/>
      <c r="HJ37" s="165"/>
      <c r="HK37" s="163"/>
      <c r="HL37" s="166"/>
      <c r="HM37" s="167"/>
      <c r="HN37" s="167"/>
      <c r="HO37" s="164"/>
      <c r="HP37" s="165"/>
      <c r="HQ37" s="163"/>
      <c r="HR37" s="166"/>
      <c r="HS37" s="167"/>
      <c r="HT37" s="167"/>
      <c r="HU37" s="164"/>
      <c r="HV37" s="165"/>
      <c r="HW37" s="163"/>
      <c r="HX37" s="166"/>
      <c r="HY37" s="167"/>
      <c r="HZ37" s="167"/>
      <c r="IA37" s="164"/>
      <c r="IB37" s="165"/>
      <c r="IC37" s="163"/>
      <c r="ID37" s="166"/>
      <c r="IE37" s="167"/>
      <c r="IF37" s="167"/>
      <c r="IG37" s="164"/>
      <c r="IH37" s="165"/>
      <c r="II37" s="163"/>
      <c r="IJ37" s="166"/>
      <c r="IK37" s="167"/>
      <c r="IL37" s="167"/>
      <c r="IM37" s="164"/>
      <c r="IN37" s="165"/>
      <c r="IO37" s="163"/>
      <c r="IP37" s="166"/>
      <c r="IQ37" s="167"/>
      <c r="IR37" s="167"/>
      <c r="IS37" s="164"/>
      <c r="IT37" s="165"/>
      <c r="IU37" s="163"/>
      <c r="IV37" s="166"/>
    </row>
    <row r="38" spans="1:256" s="228" customFormat="1" ht="12.75">
      <c r="A38" s="227">
        <v>21</v>
      </c>
      <c r="B38" s="165" t="s">
        <v>452</v>
      </c>
      <c r="C38" s="163" t="s">
        <v>705</v>
      </c>
      <c r="D38" s="166">
        <v>355</v>
      </c>
      <c r="E38" s="167"/>
      <c r="F38" s="167">
        <f t="shared" si="0"/>
        <v>0</v>
      </c>
      <c r="G38" s="164"/>
      <c r="H38" s="165"/>
      <c r="I38" s="163"/>
      <c r="J38" s="166"/>
      <c r="K38" s="167"/>
      <c r="L38" s="167"/>
      <c r="M38" s="164"/>
      <c r="N38" s="165"/>
      <c r="O38" s="163"/>
      <c r="P38" s="166"/>
      <c r="Q38" s="167"/>
      <c r="R38" s="167"/>
      <c r="S38" s="164"/>
      <c r="T38" s="165"/>
      <c r="U38" s="163"/>
      <c r="V38" s="166"/>
      <c r="W38" s="167"/>
      <c r="X38" s="167"/>
      <c r="Y38" s="164"/>
      <c r="Z38" s="165"/>
      <c r="AA38" s="163"/>
      <c r="AB38" s="166"/>
      <c r="AC38" s="167"/>
      <c r="AD38" s="167"/>
      <c r="AE38" s="164"/>
      <c r="AF38" s="165"/>
      <c r="AG38" s="163"/>
      <c r="AH38" s="166"/>
      <c r="AI38" s="167"/>
      <c r="AJ38" s="167"/>
      <c r="AK38" s="164"/>
      <c r="AL38" s="165"/>
      <c r="AM38" s="163"/>
      <c r="AN38" s="166"/>
      <c r="AO38" s="167"/>
      <c r="AP38" s="167"/>
      <c r="AQ38" s="164"/>
      <c r="AR38" s="165"/>
      <c r="AS38" s="163"/>
      <c r="AT38" s="166"/>
      <c r="AU38" s="167"/>
      <c r="AV38" s="167"/>
      <c r="AW38" s="164"/>
      <c r="AX38" s="165"/>
      <c r="AY38" s="163"/>
      <c r="AZ38" s="166"/>
      <c r="BA38" s="167"/>
      <c r="BB38" s="167"/>
      <c r="BC38" s="164"/>
      <c r="BD38" s="165"/>
      <c r="BE38" s="163"/>
      <c r="BF38" s="166"/>
      <c r="BG38" s="167"/>
      <c r="BH38" s="167"/>
      <c r="BI38" s="164"/>
      <c r="BJ38" s="165"/>
      <c r="BK38" s="163"/>
      <c r="BL38" s="166"/>
      <c r="BM38" s="167"/>
      <c r="BN38" s="167"/>
      <c r="BO38" s="164"/>
      <c r="BP38" s="165"/>
      <c r="BQ38" s="163"/>
      <c r="BR38" s="166"/>
      <c r="BS38" s="167"/>
      <c r="BT38" s="167"/>
      <c r="BU38" s="164"/>
      <c r="BV38" s="165"/>
      <c r="BW38" s="163"/>
      <c r="BX38" s="166"/>
      <c r="BY38" s="167"/>
      <c r="BZ38" s="167"/>
      <c r="CA38" s="164"/>
      <c r="CB38" s="165"/>
      <c r="CC38" s="163"/>
      <c r="CD38" s="166"/>
      <c r="CE38" s="167"/>
      <c r="CF38" s="167"/>
      <c r="CG38" s="164"/>
      <c r="CH38" s="165"/>
      <c r="CI38" s="163"/>
      <c r="CJ38" s="166"/>
      <c r="CK38" s="167"/>
      <c r="CL38" s="167"/>
      <c r="CM38" s="164"/>
      <c r="CN38" s="165"/>
      <c r="CO38" s="163"/>
      <c r="CP38" s="166"/>
      <c r="CQ38" s="167"/>
      <c r="CR38" s="167"/>
      <c r="CS38" s="164"/>
      <c r="CT38" s="165"/>
      <c r="CU38" s="163"/>
      <c r="CV38" s="166"/>
      <c r="CW38" s="167"/>
      <c r="CX38" s="167"/>
      <c r="CY38" s="164"/>
      <c r="CZ38" s="165"/>
      <c r="DA38" s="163"/>
      <c r="DB38" s="166"/>
      <c r="DC38" s="167"/>
      <c r="DD38" s="167"/>
      <c r="DE38" s="164"/>
      <c r="DF38" s="165"/>
      <c r="DG38" s="163"/>
      <c r="DH38" s="166"/>
      <c r="DI38" s="167"/>
      <c r="DJ38" s="167"/>
      <c r="DK38" s="164"/>
      <c r="DL38" s="165"/>
      <c r="DM38" s="163"/>
      <c r="DN38" s="166"/>
      <c r="DO38" s="167"/>
      <c r="DP38" s="167"/>
      <c r="DQ38" s="164"/>
      <c r="DR38" s="165"/>
      <c r="DS38" s="163"/>
      <c r="DT38" s="166"/>
      <c r="DU38" s="167"/>
      <c r="DV38" s="167"/>
      <c r="DW38" s="164"/>
      <c r="DX38" s="165"/>
      <c r="DY38" s="163"/>
      <c r="DZ38" s="166"/>
      <c r="EA38" s="167"/>
      <c r="EB38" s="167"/>
      <c r="EC38" s="164"/>
      <c r="ED38" s="165"/>
      <c r="EE38" s="163"/>
      <c r="EF38" s="166"/>
      <c r="EG38" s="167"/>
      <c r="EH38" s="167"/>
      <c r="EI38" s="164"/>
      <c r="EJ38" s="165"/>
      <c r="EK38" s="163"/>
      <c r="EL38" s="166"/>
      <c r="EM38" s="167"/>
      <c r="EN38" s="167"/>
      <c r="EO38" s="164"/>
      <c r="EP38" s="165"/>
      <c r="EQ38" s="163"/>
      <c r="ER38" s="166"/>
      <c r="ES38" s="167"/>
      <c r="ET38" s="167"/>
      <c r="EU38" s="164"/>
      <c r="EV38" s="165"/>
      <c r="EW38" s="163"/>
      <c r="EX38" s="166"/>
      <c r="EY38" s="167"/>
      <c r="EZ38" s="167"/>
      <c r="FA38" s="164"/>
      <c r="FB38" s="165"/>
      <c r="FC38" s="163"/>
      <c r="FD38" s="166"/>
      <c r="FE38" s="167"/>
      <c r="FF38" s="167"/>
      <c r="FG38" s="164"/>
      <c r="FH38" s="165"/>
      <c r="FI38" s="163"/>
      <c r="FJ38" s="166"/>
      <c r="FK38" s="167"/>
      <c r="FL38" s="167"/>
      <c r="FM38" s="164"/>
      <c r="FN38" s="165"/>
      <c r="FO38" s="163"/>
      <c r="FP38" s="166"/>
      <c r="FQ38" s="167"/>
      <c r="FR38" s="167"/>
      <c r="FS38" s="164"/>
      <c r="FT38" s="165"/>
      <c r="FU38" s="163"/>
      <c r="FV38" s="166"/>
      <c r="FW38" s="167"/>
      <c r="FX38" s="167"/>
      <c r="FY38" s="164"/>
      <c r="FZ38" s="165"/>
      <c r="GA38" s="163"/>
      <c r="GB38" s="166"/>
      <c r="GC38" s="167"/>
      <c r="GD38" s="167"/>
      <c r="GE38" s="164"/>
      <c r="GF38" s="165"/>
      <c r="GG38" s="163"/>
      <c r="GH38" s="166"/>
      <c r="GI38" s="167"/>
      <c r="GJ38" s="167"/>
      <c r="GK38" s="164"/>
      <c r="GL38" s="165"/>
      <c r="GM38" s="163"/>
      <c r="GN38" s="166"/>
      <c r="GO38" s="167"/>
      <c r="GP38" s="167"/>
      <c r="GQ38" s="164"/>
      <c r="GR38" s="165"/>
      <c r="GS38" s="163"/>
      <c r="GT38" s="166"/>
      <c r="GU38" s="167"/>
      <c r="GV38" s="167"/>
      <c r="GW38" s="164"/>
      <c r="GX38" s="165"/>
      <c r="GY38" s="163"/>
      <c r="GZ38" s="166"/>
      <c r="HA38" s="167"/>
      <c r="HB38" s="167"/>
      <c r="HC38" s="164"/>
      <c r="HD38" s="165"/>
      <c r="HE38" s="163"/>
      <c r="HF38" s="166"/>
      <c r="HG38" s="167"/>
      <c r="HH38" s="167"/>
      <c r="HI38" s="164"/>
      <c r="HJ38" s="165"/>
      <c r="HK38" s="163"/>
      <c r="HL38" s="166"/>
      <c r="HM38" s="167"/>
      <c r="HN38" s="167"/>
      <c r="HO38" s="164"/>
      <c r="HP38" s="165"/>
      <c r="HQ38" s="163"/>
      <c r="HR38" s="166"/>
      <c r="HS38" s="167"/>
      <c r="HT38" s="167"/>
      <c r="HU38" s="164"/>
      <c r="HV38" s="165"/>
      <c r="HW38" s="163"/>
      <c r="HX38" s="166"/>
      <c r="HY38" s="167"/>
      <c r="HZ38" s="167"/>
      <c r="IA38" s="164"/>
      <c r="IB38" s="165"/>
      <c r="IC38" s="163"/>
      <c r="ID38" s="166"/>
      <c r="IE38" s="167"/>
      <c r="IF38" s="167"/>
      <c r="IG38" s="164"/>
      <c r="IH38" s="165"/>
      <c r="II38" s="163"/>
      <c r="IJ38" s="166"/>
      <c r="IK38" s="167"/>
      <c r="IL38" s="167"/>
      <c r="IM38" s="164"/>
      <c r="IN38" s="165"/>
      <c r="IO38" s="163"/>
      <c r="IP38" s="166"/>
      <c r="IQ38" s="167"/>
      <c r="IR38" s="167"/>
      <c r="IS38" s="164"/>
      <c r="IT38" s="165"/>
      <c r="IU38" s="163"/>
      <c r="IV38" s="166"/>
    </row>
    <row r="39" spans="1:256" s="228" customFormat="1" ht="12.75">
      <c r="A39" s="227">
        <v>22</v>
      </c>
      <c r="B39" s="165" t="s">
        <v>453</v>
      </c>
      <c r="C39" s="163" t="s">
        <v>705</v>
      </c>
      <c r="D39" s="166">
        <v>25</v>
      </c>
      <c r="E39" s="167"/>
      <c r="F39" s="167">
        <f t="shared" si="0"/>
        <v>0</v>
      </c>
      <c r="G39" s="164"/>
      <c r="H39" s="165"/>
      <c r="I39" s="163"/>
      <c r="J39" s="166"/>
      <c r="K39" s="167"/>
      <c r="L39" s="167"/>
      <c r="M39" s="164"/>
      <c r="N39" s="165"/>
      <c r="O39" s="163"/>
      <c r="P39" s="166"/>
      <c r="Q39" s="167"/>
      <c r="R39" s="167"/>
      <c r="S39" s="164"/>
      <c r="T39" s="165"/>
      <c r="U39" s="163"/>
      <c r="V39" s="166"/>
      <c r="W39" s="167"/>
      <c r="X39" s="167"/>
      <c r="Y39" s="164"/>
      <c r="Z39" s="165"/>
      <c r="AA39" s="163"/>
      <c r="AB39" s="166"/>
      <c r="AC39" s="167"/>
      <c r="AD39" s="167"/>
      <c r="AE39" s="164"/>
      <c r="AF39" s="165"/>
      <c r="AG39" s="163"/>
      <c r="AH39" s="166"/>
      <c r="AI39" s="167"/>
      <c r="AJ39" s="167"/>
      <c r="AK39" s="164"/>
      <c r="AL39" s="165"/>
      <c r="AM39" s="163"/>
      <c r="AN39" s="166"/>
      <c r="AO39" s="167"/>
      <c r="AP39" s="167"/>
      <c r="AQ39" s="164"/>
      <c r="AR39" s="165"/>
      <c r="AS39" s="163"/>
      <c r="AT39" s="166"/>
      <c r="AU39" s="167"/>
      <c r="AV39" s="167"/>
      <c r="AW39" s="164"/>
      <c r="AX39" s="165"/>
      <c r="AY39" s="163"/>
      <c r="AZ39" s="166"/>
      <c r="BA39" s="167"/>
      <c r="BB39" s="167"/>
      <c r="BC39" s="164"/>
      <c r="BD39" s="165"/>
      <c r="BE39" s="163"/>
      <c r="BF39" s="166"/>
      <c r="BG39" s="167"/>
      <c r="BH39" s="167"/>
      <c r="BI39" s="164"/>
      <c r="BJ39" s="165"/>
      <c r="BK39" s="163"/>
      <c r="BL39" s="166"/>
      <c r="BM39" s="167"/>
      <c r="BN39" s="167"/>
      <c r="BO39" s="164"/>
      <c r="BP39" s="165"/>
      <c r="BQ39" s="163"/>
      <c r="BR39" s="166"/>
      <c r="BS39" s="167"/>
      <c r="BT39" s="167"/>
      <c r="BU39" s="164"/>
      <c r="BV39" s="165"/>
      <c r="BW39" s="163"/>
      <c r="BX39" s="166"/>
      <c r="BY39" s="167"/>
      <c r="BZ39" s="167"/>
      <c r="CA39" s="164"/>
      <c r="CB39" s="165"/>
      <c r="CC39" s="163"/>
      <c r="CD39" s="166"/>
      <c r="CE39" s="167"/>
      <c r="CF39" s="167"/>
      <c r="CG39" s="164"/>
      <c r="CH39" s="165"/>
      <c r="CI39" s="163"/>
      <c r="CJ39" s="166"/>
      <c r="CK39" s="167"/>
      <c r="CL39" s="167"/>
      <c r="CM39" s="164"/>
      <c r="CN39" s="165"/>
      <c r="CO39" s="163"/>
      <c r="CP39" s="166"/>
      <c r="CQ39" s="167"/>
      <c r="CR39" s="167"/>
      <c r="CS39" s="164"/>
      <c r="CT39" s="165"/>
      <c r="CU39" s="163"/>
      <c r="CV39" s="166"/>
      <c r="CW39" s="167"/>
      <c r="CX39" s="167"/>
      <c r="CY39" s="164"/>
      <c r="CZ39" s="165"/>
      <c r="DA39" s="163"/>
      <c r="DB39" s="166"/>
      <c r="DC39" s="167"/>
      <c r="DD39" s="167"/>
      <c r="DE39" s="164"/>
      <c r="DF39" s="165"/>
      <c r="DG39" s="163"/>
      <c r="DH39" s="166"/>
      <c r="DI39" s="167"/>
      <c r="DJ39" s="167"/>
      <c r="DK39" s="164"/>
      <c r="DL39" s="165"/>
      <c r="DM39" s="163"/>
      <c r="DN39" s="166"/>
      <c r="DO39" s="167"/>
      <c r="DP39" s="167"/>
      <c r="DQ39" s="164"/>
      <c r="DR39" s="165"/>
      <c r="DS39" s="163"/>
      <c r="DT39" s="166"/>
      <c r="DU39" s="167"/>
      <c r="DV39" s="167"/>
      <c r="DW39" s="164"/>
      <c r="DX39" s="165"/>
      <c r="DY39" s="163"/>
      <c r="DZ39" s="166"/>
      <c r="EA39" s="167"/>
      <c r="EB39" s="167"/>
      <c r="EC39" s="164"/>
      <c r="ED39" s="165"/>
      <c r="EE39" s="163"/>
      <c r="EF39" s="166"/>
      <c r="EG39" s="167"/>
      <c r="EH39" s="167"/>
      <c r="EI39" s="164"/>
      <c r="EJ39" s="165"/>
      <c r="EK39" s="163"/>
      <c r="EL39" s="166"/>
      <c r="EM39" s="167"/>
      <c r="EN39" s="167"/>
      <c r="EO39" s="164"/>
      <c r="EP39" s="165"/>
      <c r="EQ39" s="163"/>
      <c r="ER39" s="166"/>
      <c r="ES39" s="167"/>
      <c r="ET39" s="167"/>
      <c r="EU39" s="164"/>
      <c r="EV39" s="165"/>
      <c r="EW39" s="163"/>
      <c r="EX39" s="166"/>
      <c r="EY39" s="167"/>
      <c r="EZ39" s="167"/>
      <c r="FA39" s="164"/>
      <c r="FB39" s="165"/>
      <c r="FC39" s="163"/>
      <c r="FD39" s="166"/>
      <c r="FE39" s="167"/>
      <c r="FF39" s="167"/>
      <c r="FG39" s="164"/>
      <c r="FH39" s="165"/>
      <c r="FI39" s="163"/>
      <c r="FJ39" s="166"/>
      <c r="FK39" s="167"/>
      <c r="FL39" s="167"/>
      <c r="FM39" s="164"/>
      <c r="FN39" s="165"/>
      <c r="FO39" s="163"/>
      <c r="FP39" s="166"/>
      <c r="FQ39" s="167"/>
      <c r="FR39" s="167"/>
      <c r="FS39" s="164"/>
      <c r="FT39" s="165"/>
      <c r="FU39" s="163"/>
      <c r="FV39" s="166"/>
      <c r="FW39" s="167"/>
      <c r="FX39" s="167"/>
      <c r="FY39" s="164"/>
      <c r="FZ39" s="165"/>
      <c r="GA39" s="163"/>
      <c r="GB39" s="166"/>
      <c r="GC39" s="167"/>
      <c r="GD39" s="167"/>
      <c r="GE39" s="164"/>
      <c r="GF39" s="165"/>
      <c r="GG39" s="163"/>
      <c r="GH39" s="166"/>
      <c r="GI39" s="167"/>
      <c r="GJ39" s="167"/>
      <c r="GK39" s="164"/>
      <c r="GL39" s="165"/>
      <c r="GM39" s="163"/>
      <c r="GN39" s="166"/>
      <c r="GO39" s="167"/>
      <c r="GP39" s="167"/>
      <c r="GQ39" s="164"/>
      <c r="GR39" s="165"/>
      <c r="GS39" s="163"/>
      <c r="GT39" s="166"/>
      <c r="GU39" s="167"/>
      <c r="GV39" s="167"/>
      <c r="GW39" s="164"/>
      <c r="GX39" s="165"/>
      <c r="GY39" s="163"/>
      <c r="GZ39" s="166"/>
      <c r="HA39" s="167"/>
      <c r="HB39" s="167"/>
      <c r="HC39" s="164"/>
      <c r="HD39" s="165"/>
      <c r="HE39" s="163"/>
      <c r="HF39" s="166"/>
      <c r="HG39" s="167"/>
      <c r="HH39" s="167"/>
      <c r="HI39" s="164"/>
      <c r="HJ39" s="165"/>
      <c r="HK39" s="163"/>
      <c r="HL39" s="166"/>
      <c r="HM39" s="167"/>
      <c r="HN39" s="167"/>
      <c r="HO39" s="164"/>
      <c r="HP39" s="165"/>
      <c r="HQ39" s="163"/>
      <c r="HR39" s="166"/>
      <c r="HS39" s="167"/>
      <c r="HT39" s="167"/>
      <c r="HU39" s="164"/>
      <c r="HV39" s="165"/>
      <c r="HW39" s="163"/>
      <c r="HX39" s="166"/>
      <c r="HY39" s="167"/>
      <c r="HZ39" s="167"/>
      <c r="IA39" s="164"/>
      <c r="IB39" s="165"/>
      <c r="IC39" s="163"/>
      <c r="ID39" s="166"/>
      <c r="IE39" s="167"/>
      <c r="IF39" s="167"/>
      <c r="IG39" s="164"/>
      <c r="IH39" s="165"/>
      <c r="II39" s="163"/>
      <c r="IJ39" s="166"/>
      <c r="IK39" s="167"/>
      <c r="IL39" s="167"/>
      <c r="IM39" s="164"/>
      <c r="IN39" s="165"/>
      <c r="IO39" s="163"/>
      <c r="IP39" s="166"/>
      <c r="IQ39" s="167"/>
      <c r="IR39" s="167"/>
      <c r="IS39" s="164"/>
      <c r="IT39" s="165"/>
      <c r="IU39" s="163"/>
      <c r="IV39" s="166"/>
    </row>
    <row r="40" spans="1:256" s="228" customFormat="1" ht="12.75">
      <c r="A40" s="227">
        <v>23</v>
      </c>
      <c r="B40" s="165" t="s">
        <v>454</v>
      </c>
      <c r="C40" s="163" t="s">
        <v>705</v>
      </c>
      <c r="D40" s="166">
        <v>20</v>
      </c>
      <c r="E40" s="167"/>
      <c r="F40" s="167">
        <f t="shared" si="0"/>
        <v>0</v>
      </c>
      <c r="G40" s="164"/>
      <c r="H40" s="165"/>
      <c r="I40" s="163"/>
      <c r="J40" s="166"/>
      <c r="K40" s="167"/>
      <c r="L40" s="167"/>
      <c r="M40" s="164"/>
      <c r="N40" s="165"/>
      <c r="O40" s="163"/>
      <c r="P40" s="166"/>
      <c r="Q40" s="167"/>
      <c r="R40" s="167"/>
      <c r="S40" s="164"/>
      <c r="T40" s="165"/>
      <c r="U40" s="163"/>
      <c r="V40" s="166"/>
      <c r="W40" s="167"/>
      <c r="X40" s="167"/>
      <c r="Y40" s="164"/>
      <c r="Z40" s="165"/>
      <c r="AA40" s="163"/>
      <c r="AB40" s="166"/>
      <c r="AC40" s="167"/>
      <c r="AD40" s="167"/>
      <c r="AE40" s="164"/>
      <c r="AF40" s="165"/>
      <c r="AG40" s="163"/>
      <c r="AH40" s="166"/>
      <c r="AI40" s="167"/>
      <c r="AJ40" s="167"/>
      <c r="AK40" s="164"/>
      <c r="AL40" s="165"/>
      <c r="AM40" s="163"/>
      <c r="AN40" s="166"/>
      <c r="AO40" s="167"/>
      <c r="AP40" s="167"/>
      <c r="AQ40" s="164"/>
      <c r="AR40" s="165"/>
      <c r="AS40" s="163"/>
      <c r="AT40" s="166"/>
      <c r="AU40" s="167"/>
      <c r="AV40" s="167"/>
      <c r="AW40" s="164"/>
      <c r="AX40" s="165"/>
      <c r="AY40" s="163"/>
      <c r="AZ40" s="166"/>
      <c r="BA40" s="167"/>
      <c r="BB40" s="167"/>
      <c r="BC40" s="164"/>
      <c r="BD40" s="165"/>
      <c r="BE40" s="163"/>
      <c r="BF40" s="166"/>
      <c r="BG40" s="167"/>
      <c r="BH40" s="167"/>
      <c r="BI40" s="164"/>
      <c r="BJ40" s="165"/>
      <c r="BK40" s="163"/>
      <c r="BL40" s="166"/>
      <c r="BM40" s="167"/>
      <c r="BN40" s="167"/>
      <c r="BO40" s="164"/>
      <c r="BP40" s="165"/>
      <c r="BQ40" s="163"/>
      <c r="BR40" s="166"/>
      <c r="BS40" s="167"/>
      <c r="BT40" s="167"/>
      <c r="BU40" s="164"/>
      <c r="BV40" s="165"/>
      <c r="BW40" s="163"/>
      <c r="BX40" s="166"/>
      <c r="BY40" s="167"/>
      <c r="BZ40" s="167"/>
      <c r="CA40" s="164"/>
      <c r="CB40" s="165"/>
      <c r="CC40" s="163"/>
      <c r="CD40" s="166"/>
      <c r="CE40" s="167"/>
      <c r="CF40" s="167"/>
      <c r="CG40" s="164"/>
      <c r="CH40" s="165"/>
      <c r="CI40" s="163"/>
      <c r="CJ40" s="166"/>
      <c r="CK40" s="167"/>
      <c r="CL40" s="167"/>
      <c r="CM40" s="164"/>
      <c r="CN40" s="165"/>
      <c r="CO40" s="163"/>
      <c r="CP40" s="166"/>
      <c r="CQ40" s="167"/>
      <c r="CR40" s="167"/>
      <c r="CS40" s="164"/>
      <c r="CT40" s="165"/>
      <c r="CU40" s="163"/>
      <c r="CV40" s="166"/>
      <c r="CW40" s="167"/>
      <c r="CX40" s="167"/>
      <c r="CY40" s="164"/>
      <c r="CZ40" s="165"/>
      <c r="DA40" s="163"/>
      <c r="DB40" s="166"/>
      <c r="DC40" s="167"/>
      <c r="DD40" s="167"/>
      <c r="DE40" s="164"/>
      <c r="DF40" s="165"/>
      <c r="DG40" s="163"/>
      <c r="DH40" s="166"/>
      <c r="DI40" s="167"/>
      <c r="DJ40" s="167"/>
      <c r="DK40" s="164"/>
      <c r="DL40" s="165"/>
      <c r="DM40" s="163"/>
      <c r="DN40" s="166"/>
      <c r="DO40" s="167"/>
      <c r="DP40" s="167"/>
      <c r="DQ40" s="164"/>
      <c r="DR40" s="165"/>
      <c r="DS40" s="163"/>
      <c r="DT40" s="166"/>
      <c r="DU40" s="167"/>
      <c r="DV40" s="167"/>
      <c r="DW40" s="164"/>
      <c r="DX40" s="165"/>
      <c r="DY40" s="163"/>
      <c r="DZ40" s="166"/>
      <c r="EA40" s="167"/>
      <c r="EB40" s="167"/>
      <c r="EC40" s="164"/>
      <c r="ED40" s="165"/>
      <c r="EE40" s="163"/>
      <c r="EF40" s="166"/>
      <c r="EG40" s="167"/>
      <c r="EH40" s="167"/>
      <c r="EI40" s="164"/>
      <c r="EJ40" s="165"/>
      <c r="EK40" s="163"/>
      <c r="EL40" s="166"/>
      <c r="EM40" s="167"/>
      <c r="EN40" s="167"/>
      <c r="EO40" s="164"/>
      <c r="EP40" s="165"/>
      <c r="EQ40" s="163"/>
      <c r="ER40" s="166"/>
      <c r="ES40" s="167"/>
      <c r="ET40" s="167"/>
      <c r="EU40" s="164"/>
      <c r="EV40" s="165"/>
      <c r="EW40" s="163"/>
      <c r="EX40" s="166"/>
      <c r="EY40" s="167"/>
      <c r="EZ40" s="167"/>
      <c r="FA40" s="164"/>
      <c r="FB40" s="165"/>
      <c r="FC40" s="163"/>
      <c r="FD40" s="166"/>
      <c r="FE40" s="167"/>
      <c r="FF40" s="167"/>
      <c r="FG40" s="164"/>
      <c r="FH40" s="165"/>
      <c r="FI40" s="163"/>
      <c r="FJ40" s="166"/>
      <c r="FK40" s="167"/>
      <c r="FL40" s="167"/>
      <c r="FM40" s="164"/>
      <c r="FN40" s="165"/>
      <c r="FO40" s="163"/>
      <c r="FP40" s="166"/>
      <c r="FQ40" s="167"/>
      <c r="FR40" s="167"/>
      <c r="FS40" s="164"/>
      <c r="FT40" s="165"/>
      <c r="FU40" s="163"/>
      <c r="FV40" s="166"/>
      <c r="FW40" s="167"/>
      <c r="FX40" s="167"/>
      <c r="FY40" s="164"/>
      <c r="FZ40" s="165"/>
      <c r="GA40" s="163"/>
      <c r="GB40" s="166"/>
      <c r="GC40" s="167"/>
      <c r="GD40" s="167"/>
      <c r="GE40" s="164"/>
      <c r="GF40" s="165"/>
      <c r="GG40" s="163"/>
      <c r="GH40" s="166"/>
      <c r="GI40" s="167"/>
      <c r="GJ40" s="167"/>
      <c r="GK40" s="164"/>
      <c r="GL40" s="165"/>
      <c r="GM40" s="163"/>
      <c r="GN40" s="166"/>
      <c r="GO40" s="167"/>
      <c r="GP40" s="167"/>
      <c r="GQ40" s="164"/>
      <c r="GR40" s="165"/>
      <c r="GS40" s="163"/>
      <c r="GT40" s="166"/>
      <c r="GU40" s="167"/>
      <c r="GV40" s="167"/>
      <c r="GW40" s="164"/>
      <c r="GX40" s="165"/>
      <c r="GY40" s="163"/>
      <c r="GZ40" s="166"/>
      <c r="HA40" s="167"/>
      <c r="HB40" s="167"/>
      <c r="HC40" s="164"/>
      <c r="HD40" s="165"/>
      <c r="HE40" s="163"/>
      <c r="HF40" s="166"/>
      <c r="HG40" s="167"/>
      <c r="HH40" s="167"/>
      <c r="HI40" s="164"/>
      <c r="HJ40" s="165"/>
      <c r="HK40" s="163"/>
      <c r="HL40" s="166"/>
      <c r="HM40" s="167"/>
      <c r="HN40" s="167"/>
      <c r="HO40" s="164"/>
      <c r="HP40" s="165"/>
      <c r="HQ40" s="163"/>
      <c r="HR40" s="166"/>
      <c r="HS40" s="167"/>
      <c r="HT40" s="167"/>
      <c r="HU40" s="164"/>
      <c r="HV40" s="165"/>
      <c r="HW40" s="163"/>
      <c r="HX40" s="166"/>
      <c r="HY40" s="167"/>
      <c r="HZ40" s="167"/>
      <c r="IA40" s="164"/>
      <c r="IB40" s="165"/>
      <c r="IC40" s="163"/>
      <c r="ID40" s="166"/>
      <c r="IE40" s="167"/>
      <c r="IF40" s="167"/>
      <c r="IG40" s="164"/>
      <c r="IH40" s="165"/>
      <c r="II40" s="163"/>
      <c r="IJ40" s="166"/>
      <c r="IK40" s="167"/>
      <c r="IL40" s="167"/>
      <c r="IM40" s="164"/>
      <c r="IN40" s="165"/>
      <c r="IO40" s="163"/>
      <c r="IP40" s="166"/>
      <c r="IQ40" s="167"/>
      <c r="IR40" s="167"/>
      <c r="IS40" s="164"/>
      <c r="IT40" s="165"/>
      <c r="IU40" s="163"/>
      <c r="IV40" s="166"/>
    </row>
    <row r="41" spans="1:256" s="228" customFormat="1" ht="12.75">
      <c r="A41" s="227">
        <v>24</v>
      </c>
      <c r="B41" s="165" t="s">
        <v>455</v>
      </c>
      <c r="C41" s="163" t="s">
        <v>705</v>
      </c>
      <c r="D41" s="166">
        <v>25</v>
      </c>
      <c r="E41" s="167"/>
      <c r="F41" s="167">
        <f t="shared" si="0"/>
        <v>0</v>
      </c>
      <c r="G41" s="164"/>
      <c r="H41" s="165"/>
      <c r="I41" s="163"/>
      <c r="J41" s="166"/>
      <c r="K41" s="167"/>
      <c r="L41" s="167"/>
      <c r="M41" s="164"/>
      <c r="N41" s="165"/>
      <c r="O41" s="163"/>
      <c r="P41" s="166"/>
      <c r="Q41" s="167"/>
      <c r="R41" s="167"/>
      <c r="S41" s="164"/>
      <c r="T41" s="165"/>
      <c r="U41" s="163"/>
      <c r="V41" s="166"/>
      <c r="W41" s="167"/>
      <c r="X41" s="167"/>
      <c r="Y41" s="164"/>
      <c r="Z41" s="165"/>
      <c r="AA41" s="163"/>
      <c r="AB41" s="166"/>
      <c r="AC41" s="167"/>
      <c r="AD41" s="167"/>
      <c r="AE41" s="164"/>
      <c r="AF41" s="165"/>
      <c r="AG41" s="163"/>
      <c r="AH41" s="166"/>
      <c r="AI41" s="167"/>
      <c r="AJ41" s="167"/>
      <c r="AK41" s="164"/>
      <c r="AL41" s="165"/>
      <c r="AM41" s="163"/>
      <c r="AN41" s="166"/>
      <c r="AO41" s="167"/>
      <c r="AP41" s="167"/>
      <c r="AQ41" s="164"/>
      <c r="AR41" s="165"/>
      <c r="AS41" s="163"/>
      <c r="AT41" s="166"/>
      <c r="AU41" s="167"/>
      <c r="AV41" s="167"/>
      <c r="AW41" s="164"/>
      <c r="AX41" s="165"/>
      <c r="AY41" s="163"/>
      <c r="AZ41" s="166"/>
      <c r="BA41" s="167"/>
      <c r="BB41" s="167"/>
      <c r="BC41" s="164"/>
      <c r="BD41" s="165"/>
      <c r="BE41" s="163"/>
      <c r="BF41" s="166"/>
      <c r="BG41" s="167"/>
      <c r="BH41" s="167"/>
      <c r="BI41" s="164"/>
      <c r="BJ41" s="165"/>
      <c r="BK41" s="163"/>
      <c r="BL41" s="166"/>
      <c r="BM41" s="167"/>
      <c r="BN41" s="167"/>
      <c r="BO41" s="164"/>
      <c r="BP41" s="165"/>
      <c r="BQ41" s="163"/>
      <c r="BR41" s="166"/>
      <c r="BS41" s="167"/>
      <c r="BT41" s="167"/>
      <c r="BU41" s="164"/>
      <c r="BV41" s="165"/>
      <c r="BW41" s="163"/>
      <c r="BX41" s="166"/>
      <c r="BY41" s="167"/>
      <c r="BZ41" s="167"/>
      <c r="CA41" s="164"/>
      <c r="CB41" s="165"/>
      <c r="CC41" s="163"/>
      <c r="CD41" s="166"/>
      <c r="CE41" s="167"/>
      <c r="CF41" s="167"/>
      <c r="CG41" s="164"/>
      <c r="CH41" s="165"/>
      <c r="CI41" s="163"/>
      <c r="CJ41" s="166"/>
      <c r="CK41" s="167"/>
      <c r="CL41" s="167"/>
      <c r="CM41" s="164"/>
      <c r="CN41" s="165"/>
      <c r="CO41" s="163"/>
      <c r="CP41" s="166"/>
      <c r="CQ41" s="167"/>
      <c r="CR41" s="167"/>
      <c r="CS41" s="164"/>
      <c r="CT41" s="165"/>
      <c r="CU41" s="163"/>
      <c r="CV41" s="166"/>
      <c r="CW41" s="167"/>
      <c r="CX41" s="167"/>
      <c r="CY41" s="164"/>
      <c r="CZ41" s="165"/>
      <c r="DA41" s="163"/>
      <c r="DB41" s="166"/>
      <c r="DC41" s="167"/>
      <c r="DD41" s="167"/>
      <c r="DE41" s="164"/>
      <c r="DF41" s="165"/>
      <c r="DG41" s="163"/>
      <c r="DH41" s="166"/>
      <c r="DI41" s="167"/>
      <c r="DJ41" s="167"/>
      <c r="DK41" s="164"/>
      <c r="DL41" s="165"/>
      <c r="DM41" s="163"/>
      <c r="DN41" s="166"/>
      <c r="DO41" s="167"/>
      <c r="DP41" s="167"/>
      <c r="DQ41" s="164"/>
      <c r="DR41" s="165"/>
      <c r="DS41" s="163"/>
      <c r="DT41" s="166"/>
      <c r="DU41" s="167"/>
      <c r="DV41" s="167"/>
      <c r="DW41" s="164"/>
      <c r="DX41" s="165"/>
      <c r="DY41" s="163"/>
      <c r="DZ41" s="166"/>
      <c r="EA41" s="167"/>
      <c r="EB41" s="167"/>
      <c r="EC41" s="164"/>
      <c r="ED41" s="165"/>
      <c r="EE41" s="163"/>
      <c r="EF41" s="166"/>
      <c r="EG41" s="167"/>
      <c r="EH41" s="167"/>
      <c r="EI41" s="164"/>
      <c r="EJ41" s="165"/>
      <c r="EK41" s="163"/>
      <c r="EL41" s="166"/>
      <c r="EM41" s="167"/>
      <c r="EN41" s="167"/>
      <c r="EO41" s="164"/>
      <c r="EP41" s="165"/>
      <c r="EQ41" s="163"/>
      <c r="ER41" s="166"/>
      <c r="ES41" s="167"/>
      <c r="ET41" s="167"/>
      <c r="EU41" s="164"/>
      <c r="EV41" s="165"/>
      <c r="EW41" s="163"/>
      <c r="EX41" s="166"/>
      <c r="EY41" s="167"/>
      <c r="EZ41" s="167"/>
      <c r="FA41" s="164"/>
      <c r="FB41" s="165"/>
      <c r="FC41" s="163"/>
      <c r="FD41" s="166"/>
      <c r="FE41" s="167"/>
      <c r="FF41" s="167"/>
      <c r="FG41" s="164"/>
      <c r="FH41" s="165"/>
      <c r="FI41" s="163"/>
      <c r="FJ41" s="166"/>
      <c r="FK41" s="167"/>
      <c r="FL41" s="167"/>
      <c r="FM41" s="164"/>
      <c r="FN41" s="165"/>
      <c r="FO41" s="163"/>
      <c r="FP41" s="166"/>
      <c r="FQ41" s="167"/>
      <c r="FR41" s="167"/>
      <c r="FS41" s="164"/>
      <c r="FT41" s="165"/>
      <c r="FU41" s="163"/>
      <c r="FV41" s="166"/>
      <c r="FW41" s="167"/>
      <c r="FX41" s="167"/>
      <c r="FY41" s="164"/>
      <c r="FZ41" s="165"/>
      <c r="GA41" s="163"/>
      <c r="GB41" s="166"/>
      <c r="GC41" s="167"/>
      <c r="GD41" s="167"/>
      <c r="GE41" s="164"/>
      <c r="GF41" s="165"/>
      <c r="GG41" s="163"/>
      <c r="GH41" s="166"/>
      <c r="GI41" s="167"/>
      <c r="GJ41" s="167"/>
      <c r="GK41" s="164"/>
      <c r="GL41" s="165"/>
      <c r="GM41" s="163"/>
      <c r="GN41" s="166"/>
      <c r="GO41" s="167"/>
      <c r="GP41" s="167"/>
      <c r="GQ41" s="164"/>
      <c r="GR41" s="165"/>
      <c r="GS41" s="163"/>
      <c r="GT41" s="166"/>
      <c r="GU41" s="167"/>
      <c r="GV41" s="167"/>
      <c r="GW41" s="164"/>
      <c r="GX41" s="165"/>
      <c r="GY41" s="163"/>
      <c r="GZ41" s="166"/>
      <c r="HA41" s="167"/>
      <c r="HB41" s="167"/>
      <c r="HC41" s="164"/>
      <c r="HD41" s="165"/>
      <c r="HE41" s="163"/>
      <c r="HF41" s="166"/>
      <c r="HG41" s="167"/>
      <c r="HH41" s="167"/>
      <c r="HI41" s="164"/>
      <c r="HJ41" s="165"/>
      <c r="HK41" s="163"/>
      <c r="HL41" s="166"/>
      <c r="HM41" s="167"/>
      <c r="HN41" s="167"/>
      <c r="HO41" s="164"/>
      <c r="HP41" s="165"/>
      <c r="HQ41" s="163"/>
      <c r="HR41" s="166"/>
      <c r="HS41" s="167"/>
      <c r="HT41" s="167"/>
      <c r="HU41" s="164"/>
      <c r="HV41" s="165"/>
      <c r="HW41" s="163"/>
      <c r="HX41" s="166"/>
      <c r="HY41" s="167"/>
      <c r="HZ41" s="167"/>
      <c r="IA41" s="164"/>
      <c r="IB41" s="165"/>
      <c r="IC41" s="163"/>
      <c r="ID41" s="166"/>
      <c r="IE41" s="167"/>
      <c r="IF41" s="167"/>
      <c r="IG41" s="164"/>
      <c r="IH41" s="165"/>
      <c r="II41" s="163"/>
      <c r="IJ41" s="166"/>
      <c r="IK41" s="167"/>
      <c r="IL41" s="167"/>
      <c r="IM41" s="164"/>
      <c r="IN41" s="165"/>
      <c r="IO41" s="163"/>
      <c r="IP41" s="166"/>
      <c r="IQ41" s="167"/>
      <c r="IR41" s="167"/>
      <c r="IS41" s="164"/>
      <c r="IT41" s="165"/>
      <c r="IU41" s="163"/>
      <c r="IV41" s="166"/>
    </row>
    <row r="42" spans="1:256" s="228" customFormat="1" ht="13.5" customHeight="1">
      <c r="A42" s="227">
        <v>25</v>
      </c>
      <c r="B42" s="165" t="s">
        <v>456</v>
      </c>
      <c r="C42" s="163" t="s">
        <v>705</v>
      </c>
      <c r="D42" s="166">
        <v>35</v>
      </c>
      <c r="E42" s="167"/>
      <c r="F42" s="167">
        <f t="shared" si="0"/>
        <v>0</v>
      </c>
      <c r="G42" s="164"/>
      <c r="H42" s="165"/>
      <c r="I42" s="163"/>
      <c r="J42" s="166"/>
      <c r="K42" s="167"/>
      <c r="L42" s="167"/>
      <c r="M42" s="164"/>
      <c r="N42" s="165"/>
      <c r="O42" s="163"/>
      <c r="P42" s="166"/>
      <c r="Q42" s="167"/>
      <c r="R42" s="167"/>
      <c r="S42" s="164"/>
      <c r="T42" s="165"/>
      <c r="U42" s="163"/>
      <c r="V42" s="166"/>
      <c r="W42" s="167"/>
      <c r="X42" s="167"/>
      <c r="Y42" s="164"/>
      <c r="Z42" s="165"/>
      <c r="AA42" s="163"/>
      <c r="AB42" s="166"/>
      <c r="AC42" s="167"/>
      <c r="AD42" s="167"/>
      <c r="AE42" s="164"/>
      <c r="AF42" s="165"/>
      <c r="AG42" s="163"/>
      <c r="AH42" s="166"/>
      <c r="AI42" s="167"/>
      <c r="AJ42" s="167"/>
      <c r="AK42" s="164"/>
      <c r="AL42" s="165"/>
      <c r="AM42" s="163"/>
      <c r="AN42" s="166"/>
      <c r="AO42" s="167"/>
      <c r="AP42" s="167"/>
      <c r="AQ42" s="164"/>
      <c r="AR42" s="165"/>
      <c r="AS42" s="163"/>
      <c r="AT42" s="166"/>
      <c r="AU42" s="167"/>
      <c r="AV42" s="167"/>
      <c r="AW42" s="164"/>
      <c r="AX42" s="165"/>
      <c r="AY42" s="163"/>
      <c r="AZ42" s="166"/>
      <c r="BA42" s="167"/>
      <c r="BB42" s="167"/>
      <c r="BC42" s="164"/>
      <c r="BD42" s="165"/>
      <c r="BE42" s="163"/>
      <c r="BF42" s="166"/>
      <c r="BG42" s="167"/>
      <c r="BH42" s="167"/>
      <c r="BI42" s="164"/>
      <c r="BJ42" s="165"/>
      <c r="BK42" s="163"/>
      <c r="BL42" s="166"/>
      <c r="BM42" s="167"/>
      <c r="BN42" s="167"/>
      <c r="BO42" s="164"/>
      <c r="BP42" s="165"/>
      <c r="BQ42" s="163"/>
      <c r="BR42" s="166"/>
      <c r="BS42" s="167"/>
      <c r="BT42" s="167"/>
      <c r="BU42" s="164"/>
      <c r="BV42" s="165"/>
      <c r="BW42" s="163"/>
      <c r="BX42" s="166"/>
      <c r="BY42" s="167"/>
      <c r="BZ42" s="167"/>
      <c r="CA42" s="164"/>
      <c r="CB42" s="165"/>
      <c r="CC42" s="163"/>
      <c r="CD42" s="166"/>
      <c r="CE42" s="167"/>
      <c r="CF42" s="167"/>
      <c r="CG42" s="164"/>
      <c r="CH42" s="165"/>
      <c r="CI42" s="163"/>
      <c r="CJ42" s="166"/>
      <c r="CK42" s="167"/>
      <c r="CL42" s="167"/>
      <c r="CM42" s="164"/>
      <c r="CN42" s="165"/>
      <c r="CO42" s="163"/>
      <c r="CP42" s="166"/>
      <c r="CQ42" s="167"/>
      <c r="CR42" s="167"/>
      <c r="CS42" s="164"/>
      <c r="CT42" s="165"/>
      <c r="CU42" s="163"/>
      <c r="CV42" s="166"/>
      <c r="CW42" s="167"/>
      <c r="CX42" s="167"/>
      <c r="CY42" s="164"/>
      <c r="CZ42" s="165"/>
      <c r="DA42" s="163"/>
      <c r="DB42" s="166"/>
      <c r="DC42" s="167"/>
      <c r="DD42" s="167"/>
      <c r="DE42" s="164"/>
      <c r="DF42" s="165"/>
      <c r="DG42" s="163"/>
      <c r="DH42" s="166"/>
      <c r="DI42" s="167"/>
      <c r="DJ42" s="167"/>
      <c r="DK42" s="164"/>
      <c r="DL42" s="165"/>
      <c r="DM42" s="163"/>
      <c r="DN42" s="166"/>
      <c r="DO42" s="167"/>
      <c r="DP42" s="167"/>
      <c r="DQ42" s="164"/>
      <c r="DR42" s="165"/>
      <c r="DS42" s="163"/>
      <c r="DT42" s="166"/>
      <c r="DU42" s="167"/>
      <c r="DV42" s="167"/>
      <c r="DW42" s="164"/>
      <c r="DX42" s="165"/>
      <c r="DY42" s="163"/>
      <c r="DZ42" s="166"/>
      <c r="EA42" s="167"/>
      <c r="EB42" s="167"/>
      <c r="EC42" s="164"/>
      <c r="ED42" s="165"/>
      <c r="EE42" s="163"/>
      <c r="EF42" s="166"/>
      <c r="EG42" s="167"/>
      <c r="EH42" s="167"/>
      <c r="EI42" s="164"/>
      <c r="EJ42" s="165"/>
      <c r="EK42" s="163"/>
      <c r="EL42" s="166"/>
      <c r="EM42" s="167"/>
      <c r="EN42" s="167"/>
      <c r="EO42" s="164"/>
      <c r="EP42" s="165"/>
      <c r="EQ42" s="163"/>
      <c r="ER42" s="166"/>
      <c r="ES42" s="167"/>
      <c r="ET42" s="167"/>
      <c r="EU42" s="164"/>
      <c r="EV42" s="165"/>
      <c r="EW42" s="163"/>
      <c r="EX42" s="166"/>
      <c r="EY42" s="167"/>
      <c r="EZ42" s="167"/>
      <c r="FA42" s="164"/>
      <c r="FB42" s="165"/>
      <c r="FC42" s="163"/>
      <c r="FD42" s="166"/>
      <c r="FE42" s="167"/>
      <c r="FF42" s="167"/>
      <c r="FG42" s="164"/>
      <c r="FH42" s="165"/>
      <c r="FI42" s="163"/>
      <c r="FJ42" s="166"/>
      <c r="FK42" s="167"/>
      <c r="FL42" s="167"/>
      <c r="FM42" s="164"/>
      <c r="FN42" s="165"/>
      <c r="FO42" s="163"/>
      <c r="FP42" s="166"/>
      <c r="FQ42" s="167"/>
      <c r="FR42" s="167"/>
      <c r="FS42" s="164"/>
      <c r="FT42" s="165"/>
      <c r="FU42" s="163"/>
      <c r="FV42" s="166"/>
      <c r="FW42" s="167"/>
      <c r="FX42" s="167"/>
      <c r="FY42" s="164"/>
      <c r="FZ42" s="165"/>
      <c r="GA42" s="163"/>
      <c r="GB42" s="166"/>
      <c r="GC42" s="167"/>
      <c r="GD42" s="167"/>
      <c r="GE42" s="164"/>
      <c r="GF42" s="165"/>
      <c r="GG42" s="163"/>
      <c r="GH42" s="166"/>
      <c r="GI42" s="167"/>
      <c r="GJ42" s="167"/>
      <c r="GK42" s="164"/>
      <c r="GL42" s="165"/>
      <c r="GM42" s="163"/>
      <c r="GN42" s="166"/>
      <c r="GO42" s="167"/>
      <c r="GP42" s="167"/>
      <c r="GQ42" s="164"/>
      <c r="GR42" s="165"/>
      <c r="GS42" s="163"/>
      <c r="GT42" s="166"/>
      <c r="GU42" s="167"/>
      <c r="GV42" s="167"/>
      <c r="GW42" s="164"/>
      <c r="GX42" s="165"/>
      <c r="GY42" s="163"/>
      <c r="GZ42" s="166"/>
      <c r="HA42" s="167"/>
      <c r="HB42" s="167"/>
      <c r="HC42" s="164"/>
      <c r="HD42" s="165"/>
      <c r="HE42" s="163"/>
      <c r="HF42" s="166"/>
      <c r="HG42" s="167"/>
      <c r="HH42" s="167"/>
      <c r="HI42" s="164"/>
      <c r="HJ42" s="165"/>
      <c r="HK42" s="163"/>
      <c r="HL42" s="166"/>
      <c r="HM42" s="167"/>
      <c r="HN42" s="167"/>
      <c r="HO42" s="164"/>
      <c r="HP42" s="165"/>
      <c r="HQ42" s="163"/>
      <c r="HR42" s="166"/>
      <c r="HS42" s="167"/>
      <c r="HT42" s="167"/>
      <c r="HU42" s="164"/>
      <c r="HV42" s="165"/>
      <c r="HW42" s="163"/>
      <c r="HX42" s="166"/>
      <c r="HY42" s="167"/>
      <c r="HZ42" s="167"/>
      <c r="IA42" s="164"/>
      <c r="IB42" s="165"/>
      <c r="IC42" s="163"/>
      <c r="ID42" s="166"/>
      <c r="IE42" s="167"/>
      <c r="IF42" s="167"/>
      <c r="IG42" s="164"/>
      <c r="IH42" s="165"/>
      <c r="II42" s="163"/>
      <c r="IJ42" s="166"/>
      <c r="IK42" s="167"/>
      <c r="IL42" s="167"/>
      <c r="IM42" s="164"/>
      <c r="IN42" s="165"/>
      <c r="IO42" s="163"/>
      <c r="IP42" s="166"/>
      <c r="IQ42" s="167"/>
      <c r="IR42" s="167"/>
      <c r="IS42" s="164"/>
      <c r="IT42" s="165"/>
      <c r="IU42" s="163"/>
      <c r="IV42" s="166"/>
    </row>
    <row r="43" spans="1:256" s="228" customFormat="1" ht="13.5" customHeight="1">
      <c r="A43" s="227">
        <v>26</v>
      </c>
      <c r="B43" s="165" t="s">
        <v>457</v>
      </c>
      <c r="C43" s="163" t="s">
        <v>705</v>
      </c>
      <c r="D43" s="166">
        <v>55</v>
      </c>
      <c r="E43" s="167"/>
      <c r="F43" s="167">
        <f t="shared" si="0"/>
        <v>0</v>
      </c>
      <c r="G43" s="164"/>
      <c r="H43" s="165"/>
      <c r="I43" s="163"/>
      <c r="J43" s="166"/>
      <c r="K43" s="167"/>
      <c r="L43" s="167"/>
      <c r="M43" s="164"/>
      <c r="N43" s="165"/>
      <c r="O43" s="163"/>
      <c r="P43" s="166"/>
      <c r="Q43" s="167"/>
      <c r="R43" s="167"/>
      <c r="S43" s="164"/>
      <c r="T43" s="165"/>
      <c r="U43" s="163"/>
      <c r="V43" s="166"/>
      <c r="W43" s="167"/>
      <c r="X43" s="167"/>
      <c r="Y43" s="164"/>
      <c r="Z43" s="165"/>
      <c r="AA43" s="163"/>
      <c r="AB43" s="166"/>
      <c r="AC43" s="167"/>
      <c r="AD43" s="167"/>
      <c r="AE43" s="164"/>
      <c r="AF43" s="165"/>
      <c r="AG43" s="163"/>
      <c r="AH43" s="166"/>
      <c r="AI43" s="167"/>
      <c r="AJ43" s="167"/>
      <c r="AK43" s="164"/>
      <c r="AL43" s="165"/>
      <c r="AM43" s="163"/>
      <c r="AN43" s="166"/>
      <c r="AO43" s="167"/>
      <c r="AP43" s="167"/>
      <c r="AQ43" s="164"/>
      <c r="AR43" s="165"/>
      <c r="AS43" s="163"/>
      <c r="AT43" s="166"/>
      <c r="AU43" s="167"/>
      <c r="AV43" s="167"/>
      <c r="AW43" s="164"/>
      <c r="AX43" s="165"/>
      <c r="AY43" s="163"/>
      <c r="AZ43" s="166"/>
      <c r="BA43" s="167"/>
      <c r="BB43" s="167"/>
      <c r="BC43" s="164"/>
      <c r="BD43" s="165"/>
      <c r="BE43" s="163"/>
      <c r="BF43" s="166"/>
      <c r="BG43" s="167"/>
      <c r="BH43" s="167"/>
      <c r="BI43" s="164"/>
      <c r="BJ43" s="165"/>
      <c r="BK43" s="163"/>
      <c r="BL43" s="166"/>
      <c r="BM43" s="167"/>
      <c r="BN43" s="167"/>
      <c r="BO43" s="164"/>
      <c r="BP43" s="165"/>
      <c r="BQ43" s="163"/>
      <c r="BR43" s="166"/>
      <c r="BS43" s="167"/>
      <c r="BT43" s="167"/>
      <c r="BU43" s="164"/>
      <c r="BV43" s="165"/>
      <c r="BW43" s="163"/>
      <c r="BX43" s="166"/>
      <c r="BY43" s="167"/>
      <c r="BZ43" s="167"/>
      <c r="CA43" s="164"/>
      <c r="CB43" s="165"/>
      <c r="CC43" s="163"/>
      <c r="CD43" s="166"/>
      <c r="CE43" s="167"/>
      <c r="CF43" s="167"/>
      <c r="CG43" s="164"/>
      <c r="CH43" s="165"/>
      <c r="CI43" s="163"/>
      <c r="CJ43" s="166"/>
      <c r="CK43" s="167"/>
      <c r="CL43" s="167"/>
      <c r="CM43" s="164"/>
      <c r="CN43" s="165"/>
      <c r="CO43" s="163"/>
      <c r="CP43" s="166"/>
      <c r="CQ43" s="167"/>
      <c r="CR43" s="167"/>
      <c r="CS43" s="164"/>
      <c r="CT43" s="165"/>
      <c r="CU43" s="163"/>
      <c r="CV43" s="166"/>
      <c r="CW43" s="167"/>
      <c r="CX43" s="167"/>
      <c r="CY43" s="164"/>
      <c r="CZ43" s="165"/>
      <c r="DA43" s="163"/>
      <c r="DB43" s="166"/>
      <c r="DC43" s="167"/>
      <c r="DD43" s="167"/>
      <c r="DE43" s="164"/>
      <c r="DF43" s="165"/>
      <c r="DG43" s="163"/>
      <c r="DH43" s="166"/>
      <c r="DI43" s="167"/>
      <c r="DJ43" s="167"/>
      <c r="DK43" s="164"/>
      <c r="DL43" s="165"/>
      <c r="DM43" s="163"/>
      <c r="DN43" s="166"/>
      <c r="DO43" s="167"/>
      <c r="DP43" s="167"/>
      <c r="DQ43" s="164"/>
      <c r="DR43" s="165"/>
      <c r="DS43" s="163"/>
      <c r="DT43" s="166"/>
      <c r="DU43" s="167"/>
      <c r="DV43" s="167"/>
      <c r="DW43" s="164"/>
      <c r="DX43" s="165"/>
      <c r="DY43" s="163"/>
      <c r="DZ43" s="166"/>
      <c r="EA43" s="167"/>
      <c r="EB43" s="167"/>
      <c r="EC43" s="164"/>
      <c r="ED43" s="165"/>
      <c r="EE43" s="163"/>
      <c r="EF43" s="166"/>
      <c r="EG43" s="167"/>
      <c r="EH43" s="167"/>
      <c r="EI43" s="164"/>
      <c r="EJ43" s="165"/>
      <c r="EK43" s="163"/>
      <c r="EL43" s="166"/>
      <c r="EM43" s="167"/>
      <c r="EN43" s="167"/>
      <c r="EO43" s="164"/>
      <c r="EP43" s="165"/>
      <c r="EQ43" s="163"/>
      <c r="ER43" s="166"/>
      <c r="ES43" s="167"/>
      <c r="ET43" s="167"/>
      <c r="EU43" s="164"/>
      <c r="EV43" s="165"/>
      <c r="EW43" s="163"/>
      <c r="EX43" s="166"/>
      <c r="EY43" s="167"/>
      <c r="EZ43" s="167"/>
      <c r="FA43" s="164"/>
      <c r="FB43" s="165"/>
      <c r="FC43" s="163"/>
      <c r="FD43" s="166"/>
      <c r="FE43" s="167"/>
      <c r="FF43" s="167"/>
      <c r="FG43" s="164"/>
      <c r="FH43" s="165"/>
      <c r="FI43" s="163"/>
      <c r="FJ43" s="166"/>
      <c r="FK43" s="167"/>
      <c r="FL43" s="167"/>
      <c r="FM43" s="164"/>
      <c r="FN43" s="165"/>
      <c r="FO43" s="163"/>
      <c r="FP43" s="166"/>
      <c r="FQ43" s="167"/>
      <c r="FR43" s="167"/>
      <c r="FS43" s="164"/>
      <c r="FT43" s="165"/>
      <c r="FU43" s="163"/>
      <c r="FV43" s="166"/>
      <c r="FW43" s="167"/>
      <c r="FX43" s="167"/>
      <c r="FY43" s="164"/>
      <c r="FZ43" s="165"/>
      <c r="GA43" s="163"/>
      <c r="GB43" s="166"/>
      <c r="GC43" s="167"/>
      <c r="GD43" s="167"/>
      <c r="GE43" s="164"/>
      <c r="GF43" s="165"/>
      <c r="GG43" s="163"/>
      <c r="GH43" s="166"/>
      <c r="GI43" s="167"/>
      <c r="GJ43" s="167"/>
      <c r="GK43" s="164"/>
      <c r="GL43" s="165"/>
      <c r="GM43" s="163"/>
      <c r="GN43" s="166"/>
      <c r="GO43" s="167"/>
      <c r="GP43" s="167"/>
      <c r="GQ43" s="164"/>
      <c r="GR43" s="165"/>
      <c r="GS43" s="163"/>
      <c r="GT43" s="166"/>
      <c r="GU43" s="167"/>
      <c r="GV43" s="167"/>
      <c r="GW43" s="164"/>
      <c r="GX43" s="165"/>
      <c r="GY43" s="163"/>
      <c r="GZ43" s="166"/>
      <c r="HA43" s="167"/>
      <c r="HB43" s="167"/>
      <c r="HC43" s="164"/>
      <c r="HD43" s="165"/>
      <c r="HE43" s="163"/>
      <c r="HF43" s="166"/>
      <c r="HG43" s="167"/>
      <c r="HH43" s="167"/>
      <c r="HI43" s="164"/>
      <c r="HJ43" s="165"/>
      <c r="HK43" s="163"/>
      <c r="HL43" s="166"/>
      <c r="HM43" s="167"/>
      <c r="HN43" s="167"/>
      <c r="HO43" s="164"/>
      <c r="HP43" s="165"/>
      <c r="HQ43" s="163"/>
      <c r="HR43" s="166"/>
      <c r="HS43" s="167"/>
      <c r="HT43" s="167"/>
      <c r="HU43" s="164"/>
      <c r="HV43" s="165"/>
      <c r="HW43" s="163"/>
      <c r="HX43" s="166"/>
      <c r="HY43" s="167"/>
      <c r="HZ43" s="167"/>
      <c r="IA43" s="164"/>
      <c r="IB43" s="165"/>
      <c r="IC43" s="163"/>
      <c r="ID43" s="166"/>
      <c r="IE43" s="167"/>
      <c r="IF43" s="167"/>
      <c r="IG43" s="164"/>
      <c r="IH43" s="165"/>
      <c r="II43" s="163"/>
      <c r="IJ43" s="166"/>
      <c r="IK43" s="167"/>
      <c r="IL43" s="167"/>
      <c r="IM43" s="164"/>
      <c r="IN43" s="165"/>
      <c r="IO43" s="163"/>
      <c r="IP43" s="166"/>
      <c r="IQ43" s="167"/>
      <c r="IR43" s="167"/>
      <c r="IS43" s="164"/>
      <c r="IT43" s="165"/>
      <c r="IU43" s="163"/>
      <c r="IV43" s="166"/>
    </row>
    <row r="44" spans="1:256" s="228" customFormat="1" ht="12.75">
      <c r="A44" s="137"/>
      <c r="B44" s="138" t="s">
        <v>458</v>
      </c>
      <c r="C44" s="132"/>
      <c r="D44" s="132"/>
      <c r="E44" s="132"/>
      <c r="F44" s="139"/>
      <c r="G44" s="138"/>
      <c r="H44" s="138"/>
      <c r="I44" s="132"/>
      <c r="J44" s="132"/>
      <c r="K44" s="132"/>
      <c r="L44" s="139"/>
      <c r="M44" s="138"/>
      <c r="N44" s="138"/>
      <c r="O44" s="132"/>
      <c r="P44" s="132"/>
      <c r="Q44" s="132"/>
      <c r="R44" s="139"/>
      <c r="S44" s="138"/>
      <c r="T44" s="138"/>
      <c r="U44" s="132"/>
      <c r="V44" s="132"/>
      <c r="W44" s="132"/>
      <c r="X44" s="139"/>
      <c r="Y44" s="138"/>
      <c r="Z44" s="138"/>
      <c r="AA44" s="132"/>
      <c r="AB44" s="132"/>
      <c r="AC44" s="132"/>
      <c r="AD44" s="139"/>
      <c r="AE44" s="138"/>
      <c r="AF44" s="138"/>
      <c r="AG44" s="132"/>
      <c r="AH44" s="132"/>
      <c r="AI44" s="132"/>
      <c r="AJ44" s="139"/>
      <c r="AK44" s="138"/>
      <c r="AL44" s="138"/>
      <c r="AM44" s="132"/>
      <c r="AN44" s="132"/>
      <c r="AO44" s="132"/>
      <c r="AP44" s="139"/>
      <c r="AQ44" s="138"/>
      <c r="AR44" s="138"/>
      <c r="AS44" s="132"/>
      <c r="AT44" s="132"/>
      <c r="AU44" s="132"/>
      <c r="AV44" s="139"/>
      <c r="AW44" s="138"/>
      <c r="AX44" s="138"/>
      <c r="AY44" s="132"/>
      <c r="AZ44" s="132"/>
      <c r="BA44" s="132"/>
      <c r="BB44" s="139"/>
      <c r="BC44" s="138"/>
      <c r="BD44" s="138"/>
      <c r="BE44" s="132"/>
      <c r="BF44" s="132"/>
      <c r="BG44" s="132"/>
      <c r="BH44" s="139"/>
      <c r="BI44" s="138"/>
      <c r="BJ44" s="138"/>
      <c r="BK44" s="132"/>
      <c r="BL44" s="132"/>
      <c r="BM44" s="132"/>
      <c r="BN44" s="139"/>
      <c r="BO44" s="138"/>
      <c r="BP44" s="138"/>
      <c r="BQ44" s="132"/>
      <c r="BR44" s="132"/>
      <c r="BS44" s="132"/>
      <c r="BT44" s="139"/>
      <c r="BU44" s="138"/>
      <c r="BV44" s="138"/>
      <c r="BW44" s="132"/>
      <c r="BX44" s="132"/>
      <c r="BY44" s="132"/>
      <c r="BZ44" s="139"/>
      <c r="CA44" s="138"/>
      <c r="CB44" s="138"/>
      <c r="CC44" s="132"/>
      <c r="CD44" s="132"/>
      <c r="CE44" s="132"/>
      <c r="CF44" s="139"/>
      <c r="CG44" s="138"/>
      <c r="CH44" s="138"/>
      <c r="CI44" s="132"/>
      <c r="CJ44" s="132"/>
      <c r="CK44" s="132"/>
      <c r="CL44" s="139"/>
      <c r="CM44" s="138"/>
      <c r="CN44" s="138"/>
      <c r="CO44" s="132"/>
      <c r="CP44" s="132"/>
      <c r="CQ44" s="132"/>
      <c r="CR44" s="139"/>
      <c r="CS44" s="138"/>
      <c r="CT44" s="138"/>
      <c r="CU44" s="132"/>
      <c r="CV44" s="132"/>
      <c r="CW44" s="132"/>
      <c r="CX44" s="139"/>
      <c r="CY44" s="138"/>
      <c r="CZ44" s="138"/>
      <c r="DA44" s="132"/>
      <c r="DB44" s="132"/>
      <c r="DC44" s="132"/>
      <c r="DD44" s="139"/>
      <c r="DE44" s="138"/>
      <c r="DF44" s="138"/>
      <c r="DG44" s="132"/>
      <c r="DH44" s="132"/>
      <c r="DI44" s="132"/>
      <c r="DJ44" s="139"/>
      <c r="DK44" s="138"/>
      <c r="DL44" s="138"/>
      <c r="DM44" s="132"/>
      <c r="DN44" s="132"/>
      <c r="DO44" s="132"/>
      <c r="DP44" s="139"/>
      <c r="DQ44" s="138"/>
      <c r="DR44" s="138"/>
      <c r="DS44" s="132"/>
      <c r="DT44" s="132"/>
      <c r="DU44" s="132"/>
      <c r="DV44" s="139"/>
      <c r="DW44" s="138"/>
      <c r="DX44" s="138"/>
      <c r="DY44" s="132"/>
      <c r="DZ44" s="132"/>
      <c r="EA44" s="132"/>
      <c r="EB44" s="139"/>
      <c r="EC44" s="138"/>
      <c r="ED44" s="138"/>
      <c r="EE44" s="132"/>
      <c r="EF44" s="132"/>
      <c r="EG44" s="132"/>
      <c r="EH44" s="139"/>
      <c r="EI44" s="138"/>
      <c r="EJ44" s="138"/>
      <c r="EK44" s="132"/>
      <c r="EL44" s="132"/>
      <c r="EM44" s="132"/>
      <c r="EN44" s="139"/>
      <c r="EO44" s="138"/>
      <c r="EP44" s="138"/>
      <c r="EQ44" s="132"/>
      <c r="ER44" s="132"/>
      <c r="ES44" s="132"/>
      <c r="ET44" s="139"/>
      <c r="EU44" s="138"/>
      <c r="EV44" s="138"/>
      <c r="EW44" s="132"/>
      <c r="EX44" s="132"/>
      <c r="EY44" s="132"/>
      <c r="EZ44" s="139"/>
      <c r="FA44" s="138"/>
      <c r="FB44" s="138"/>
      <c r="FC44" s="132"/>
      <c r="FD44" s="132"/>
      <c r="FE44" s="132"/>
      <c r="FF44" s="139"/>
      <c r="FG44" s="138"/>
      <c r="FH44" s="138"/>
      <c r="FI44" s="132"/>
      <c r="FJ44" s="132"/>
      <c r="FK44" s="132"/>
      <c r="FL44" s="139"/>
      <c r="FM44" s="138"/>
      <c r="FN44" s="138"/>
      <c r="FO44" s="132"/>
      <c r="FP44" s="132"/>
      <c r="FQ44" s="132"/>
      <c r="FR44" s="139"/>
      <c r="FS44" s="138"/>
      <c r="FT44" s="138"/>
      <c r="FU44" s="132"/>
      <c r="FV44" s="132"/>
      <c r="FW44" s="132"/>
      <c r="FX44" s="139"/>
      <c r="FY44" s="138"/>
      <c r="FZ44" s="138"/>
      <c r="GA44" s="132"/>
      <c r="GB44" s="132"/>
      <c r="GC44" s="132"/>
      <c r="GD44" s="139"/>
      <c r="GE44" s="138"/>
      <c r="GF44" s="138"/>
      <c r="GG44" s="132"/>
      <c r="GH44" s="132"/>
      <c r="GI44" s="132"/>
      <c r="GJ44" s="139"/>
      <c r="GK44" s="138"/>
      <c r="GL44" s="138"/>
      <c r="GM44" s="132"/>
      <c r="GN44" s="132"/>
      <c r="GO44" s="132"/>
      <c r="GP44" s="139"/>
      <c r="GQ44" s="138"/>
      <c r="GR44" s="138"/>
      <c r="GS44" s="132"/>
      <c r="GT44" s="132"/>
      <c r="GU44" s="132"/>
      <c r="GV44" s="139"/>
      <c r="GW44" s="138"/>
      <c r="GX44" s="138"/>
      <c r="GY44" s="132"/>
      <c r="GZ44" s="132"/>
      <c r="HA44" s="132"/>
      <c r="HB44" s="139"/>
      <c r="HC44" s="138"/>
      <c r="HD44" s="138"/>
      <c r="HE44" s="132"/>
      <c r="HF44" s="132"/>
      <c r="HG44" s="132"/>
      <c r="HH44" s="139"/>
      <c r="HI44" s="138"/>
      <c r="HJ44" s="138"/>
      <c r="HK44" s="132"/>
      <c r="HL44" s="132"/>
      <c r="HM44" s="132"/>
      <c r="HN44" s="139"/>
      <c r="HO44" s="138"/>
      <c r="HP44" s="138"/>
      <c r="HQ44" s="132"/>
      <c r="HR44" s="132"/>
      <c r="HS44" s="132"/>
      <c r="HT44" s="139"/>
      <c r="HU44" s="138"/>
      <c r="HV44" s="138"/>
      <c r="HW44" s="132"/>
      <c r="HX44" s="132"/>
      <c r="HY44" s="132"/>
      <c r="HZ44" s="139"/>
      <c r="IA44" s="138"/>
      <c r="IB44" s="138"/>
      <c r="IC44" s="132"/>
      <c r="ID44" s="132"/>
      <c r="IE44" s="132"/>
      <c r="IF44" s="139"/>
      <c r="IG44" s="138"/>
      <c r="IH44" s="138"/>
      <c r="II44" s="132"/>
      <c r="IJ44" s="132"/>
      <c r="IK44" s="132"/>
      <c r="IL44" s="139"/>
      <c r="IM44" s="138"/>
      <c r="IN44" s="138"/>
      <c r="IO44" s="132"/>
      <c r="IP44" s="132"/>
      <c r="IQ44" s="132"/>
      <c r="IR44" s="139"/>
      <c r="IS44" s="138"/>
      <c r="IT44" s="138"/>
      <c r="IU44" s="132"/>
      <c r="IV44" s="132"/>
    </row>
    <row r="45" spans="1:256" s="228" customFormat="1" ht="12.75">
      <c r="A45" s="227">
        <v>27</v>
      </c>
      <c r="B45" s="165" t="s">
        <v>459</v>
      </c>
      <c r="C45" s="163" t="s">
        <v>705</v>
      </c>
      <c r="D45" s="166">
        <v>50</v>
      </c>
      <c r="E45" s="167"/>
      <c r="F45" s="167">
        <f t="shared" si="0"/>
        <v>0</v>
      </c>
      <c r="G45" s="164"/>
      <c r="H45" s="165"/>
      <c r="I45" s="163"/>
      <c r="J45" s="166"/>
      <c r="K45" s="167"/>
      <c r="L45" s="167"/>
      <c r="M45" s="164"/>
      <c r="N45" s="165"/>
      <c r="O45" s="163"/>
      <c r="P45" s="166"/>
      <c r="Q45" s="167"/>
      <c r="R45" s="167"/>
      <c r="S45" s="164"/>
      <c r="T45" s="165"/>
      <c r="U45" s="163"/>
      <c r="V45" s="166"/>
      <c r="W45" s="167"/>
      <c r="X45" s="167"/>
      <c r="Y45" s="164"/>
      <c r="Z45" s="165"/>
      <c r="AA45" s="163"/>
      <c r="AB45" s="166"/>
      <c r="AC45" s="167"/>
      <c r="AD45" s="167"/>
      <c r="AE45" s="164"/>
      <c r="AF45" s="165"/>
      <c r="AG45" s="163"/>
      <c r="AH45" s="166"/>
      <c r="AI45" s="167"/>
      <c r="AJ45" s="167"/>
      <c r="AK45" s="164"/>
      <c r="AL45" s="165"/>
      <c r="AM45" s="163"/>
      <c r="AN45" s="166"/>
      <c r="AO45" s="167"/>
      <c r="AP45" s="167"/>
      <c r="AQ45" s="164"/>
      <c r="AR45" s="165"/>
      <c r="AS45" s="163"/>
      <c r="AT45" s="166"/>
      <c r="AU45" s="167"/>
      <c r="AV45" s="167"/>
      <c r="AW45" s="164"/>
      <c r="AX45" s="165"/>
      <c r="AY45" s="163"/>
      <c r="AZ45" s="166"/>
      <c r="BA45" s="167"/>
      <c r="BB45" s="167"/>
      <c r="BC45" s="164"/>
      <c r="BD45" s="165"/>
      <c r="BE45" s="163"/>
      <c r="BF45" s="166"/>
      <c r="BG45" s="167"/>
      <c r="BH45" s="167"/>
      <c r="BI45" s="164"/>
      <c r="BJ45" s="165"/>
      <c r="BK45" s="163"/>
      <c r="BL45" s="166"/>
      <c r="BM45" s="167"/>
      <c r="BN45" s="167"/>
      <c r="BO45" s="164"/>
      <c r="BP45" s="165"/>
      <c r="BQ45" s="163"/>
      <c r="BR45" s="166"/>
      <c r="BS45" s="167"/>
      <c r="BT45" s="167"/>
      <c r="BU45" s="164"/>
      <c r="BV45" s="165"/>
      <c r="BW45" s="163"/>
      <c r="BX45" s="166"/>
      <c r="BY45" s="167"/>
      <c r="BZ45" s="167"/>
      <c r="CA45" s="164"/>
      <c r="CB45" s="165"/>
      <c r="CC45" s="163"/>
      <c r="CD45" s="166"/>
      <c r="CE45" s="167"/>
      <c r="CF45" s="167"/>
      <c r="CG45" s="164"/>
      <c r="CH45" s="165"/>
      <c r="CI45" s="163"/>
      <c r="CJ45" s="166"/>
      <c r="CK45" s="167"/>
      <c r="CL45" s="167"/>
      <c r="CM45" s="164"/>
      <c r="CN45" s="165"/>
      <c r="CO45" s="163"/>
      <c r="CP45" s="166"/>
      <c r="CQ45" s="167"/>
      <c r="CR45" s="167"/>
      <c r="CS45" s="164"/>
      <c r="CT45" s="165"/>
      <c r="CU45" s="163"/>
      <c r="CV45" s="166"/>
      <c r="CW45" s="167"/>
      <c r="CX45" s="167"/>
      <c r="CY45" s="164"/>
      <c r="CZ45" s="165"/>
      <c r="DA45" s="163"/>
      <c r="DB45" s="166"/>
      <c r="DC45" s="167"/>
      <c r="DD45" s="167"/>
      <c r="DE45" s="164"/>
      <c r="DF45" s="165"/>
      <c r="DG45" s="163"/>
      <c r="DH45" s="166"/>
      <c r="DI45" s="167"/>
      <c r="DJ45" s="167"/>
      <c r="DK45" s="164"/>
      <c r="DL45" s="165"/>
      <c r="DM45" s="163"/>
      <c r="DN45" s="166"/>
      <c r="DO45" s="167"/>
      <c r="DP45" s="167"/>
      <c r="DQ45" s="164"/>
      <c r="DR45" s="165"/>
      <c r="DS45" s="163"/>
      <c r="DT45" s="166"/>
      <c r="DU45" s="167"/>
      <c r="DV45" s="167"/>
      <c r="DW45" s="164"/>
      <c r="DX45" s="165"/>
      <c r="DY45" s="163"/>
      <c r="DZ45" s="166"/>
      <c r="EA45" s="167"/>
      <c r="EB45" s="167"/>
      <c r="EC45" s="164"/>
      <c r="ED45" s="165"/>
      <c r="EE45" s="163"/>
      <c r="EF45" s="166"/>
      <c r="EG45" s="167"/>
      <c r="EH45" s="167"/>
      <c r="EI45" s="164"/>
      <c r="EJ45" s="165"/>
      <c r="EK45" s="163"/>
      <c r="EL45" s="166"/>
      <c r="EM45" s="167"/>
      <c r="EN45" s="167"/>
      <c r="EO45" s="164"/>
      <c r="EP45" s="165"/>
      <c r="EQ45" s="163"/>
      <c r="ER45" s="166"/>
      <c r="ES45" s="167"/>
      <c r="ET45" s="167"/>
      <c r="EU45" s="164"/>
      <c r="EV45" s="165"/>
      <c r="EW45" s="163"/>
      <c r="EX45" s="166"/>
      <c r="EY45" s="167"/>
      <c r="EZ45" s="167"/>
      <c r="FA45" s="164"/>
      <c r="FB45" s="165"/>
      <c r="FC45" s="163"/>
      <c r="FD45" s="166"/>
      <c r="FE45" s="167"/>
      <c r="FF45" s="167"/>
      <c r="FG45" s="164"/>
      <c r="FH45" s="165"/>
      <c r="FI45" s="163"/>
      <c r="FJ45" s="166"/>
      <c r="FK45" s="167"/>
      <c r="FL45" s="167"/>
      <c r="FM45" s="164"/>
      <c r="FN45" s="165"/>
      <c r="FO45" s="163"/>
      <c r="FP45" s="166"/>
      <c r="FQ45" s="167"/>
      <c r="FR45" s="167"/>
      <c r="FS45" s="164"/>
      <c r="FT45" s="165"/>
      <c r="FU45" s="163"/>
      <c r="FV45" s="166"/>
      <c r="FW45" s="167"/>
      <c r="FX45" s="167"/>
      <c r="FY45" s="164"/>
      <c r="FZ45" s="165"/>
      <c r="GA45" s="163"/>
      <c r="GB45" s="166"/>
      <c r="GC45" s="167"/>
      <c r="GD45" s="167"/>
      <c r="GE45" s="164"/>
      <c r="GF45" s="165"/>
      <c r="GG45" s="163"/>
      <c r="GH45" s="166"/>
      <c r="GI45" s="167"/>
      <c r="GJ45" s="167"/>
      <c r="GK45" s="164"/>
      <c r="GL45" s="165"/>
      <c r="GM45" s="163"/>
      <c r="GN45" s="166"/>
      <c r="GO45" s="167"/>
      <c r="GP45" s="167"/>
      <c r="GQ45" s="164"/>
      <c r="GR45" s="165"/>
      <c r="GS45" s="163"/>
      <c r="GT45" s="166"/>
      <c r="GU45" s="167"/>
      <c r="GV45" s="167"/>
      <c r="GW45" s="164"/>
      <c r="GX45" s="165"/>
      <c r="GY45" s="163"/>
      <c r="GZ45" s="166"/>
      <c r="HA45" s="167"/>
      <c r="HB45" s="167"/>
      <c r="HC45" s="164"/>
      <c r="HD45" s="165"/>
      <c r="HE45" s="163"/>
      <c r="HF45" s="166"/>
      <c r="HG45" s="167"/>
      <c r="HH45" s="167"/>
      <c r="HI45" s="164"/>
      <c r="HJ45" s="165"/>
      <c r="HK45" s="163"/>
      <c r="HL45" s="166"/>
      <c r="HM45" s="167"/>
      <c r="HN45" s="167"/>
      <c r="HO45" s="164"/>
      <c r="HP45" s="165"/>
      <c r="HQ45" s="163"/>
      <c r="HR45" s="166"/>
      <c r="HS45" s="167"/>
      <c r="HT45" s="167"/>
      <c r="HU45" s="164"/>
      <c r="HV45" s="165"/>
      <c r="HW45" s="163"/>
      <c r="HX45" s="166"/>
      <c r="HY45" s="167"/>
      <c r="HZ45" s="167"/>
      <c r="IA45" s="164"/>
      <c r="IB45" s="165"/>
      <c r="IC45" s="163"/>
      <c r="ID45" s="166"/>
      <c r="IE45" s="167"/>
      <c r="IF45" s="167"/>
      <c r="IG45" s="164"/>
      <c r="IH45" s="165"/>
      <c r="II45" s="163"/>
      <c r="IJ45" s="166"/>
      <c r="IK45" s="167"/>
      <c r="IL45" s="167"/>
      <c r="IM45" s="164"/>
      <c r="IN45" s="165"/>
      <c r="IO45" s="163"/>
      <c r="IP45" s="166"/>
      <c r="IQ45" s="167"/>
      <c r="IR45" s="167"/>
      <c r="IS45" s="164"/>
      <c r="IT45" s="165"/>
      <c r="IU45" s="163"/>
      <c r="IV45" s="166"/>
    </row>
    <row r="46" spans="1:256" s="228" customFormat="1" ht="12.75">
      <c r="A46" s="227">
        <v>28</v>
      </c>
      <c r="B46" s="165" t="s">
        <v>460</v>
      </c>
      <c r="C46" s="163" t="s">
        <v>705</v>
      </c>
      <c r="D46" s="166">
        <v>50</v>
      </c>
      <c r="E46" s="167"/>
      <c r="F46" s="167">
        <f t="shared" si="0"/>
        <v>0</v>
      </c>
      <c r="G46" s="164"/>
      <c r="H46" s="165"/>
      <c r="I46" s="163"/>
      <c r="J46" s="166"/>
      <c r="K46" s="167"/>
      <c r="L46" s="167"/>
      <c r="M46" s="164"/>
      <c r="N46" s="165"/>
      <c r="O46" s="163"/>
      <c r="P46" s="166"/>
      <c r="Q46" s="167"/>
      <c r="R46" s="167"/>
      <c r="S46" s="164"/>
      <c r="T46" s="165"/>
      <c r="U46" s="163"/>
      <c r="V46" s="166"/>
      <c r="W46" s="167"/>
      <c r="X46" s="167"/>
      <c r="Y46" s="164"/>
      <c r="Z46" s="165"/>
      <c r="AA46" s="163"/>
      <c r="AB46" s="166"/>
      <c r="AC46" s="167"/>
      <c r="AD46" s="167"/>
      <c r="AE46" s="164"/>
      <c r="AF46" s="165"/>
      <c r="AG46" s="163"/>
      <c r="AH46" s="166"/>
      <c r="AI46" s="167"/>
      <c r="AJ46" s="167"/>
      <c r="AK46" s="164"/>
      <c r="AL46" s="165"/>
      <c r="AM46" s="163"/>
      <c r="AN46" s="166"/>
      <c r="AO46" s="167"/>
      <c r="AP46" s="167"/>
      <c r="AQ46" s="164"/>
      <c r="AR46" s="165"/>
      <c r="AS46" s="163"/>
      <c r="AT46" s="166"/>
      <c r="AU46" s="167"/>
      <c r="AV46" s="167"/>
      <c r="AW46" s="164"/>
      <c r="AX46" s="165"/>
      <c r="AY46" s="163"/>
      <c r="AZ46" s="166"/>
      <c r="BA46" s="167"/>
      <c r="BB46" s="167"/>
      <c r="BC46" s="164"/>
      <c r="BD46" s="165"/>
      <c r="BE46" s="163"/>
      <c r="BF46" s="166"/>
      <c r="BG46" s="167"/>
      <c r="BH46" s="167"/>
      <c r="BI46" s="164"/>
      <c r="BJ46" s="165"/>
      <c r="BK46" s="163"/>
      <c r="BL46" s="166"/>
      <c r="BM46" s="167"/>
      <c r="BN46" s="167"/>
      <c r="BO46" s="164"/>
      <c r="BP46" s="165"/>
      <c r="BQ46" s="163"/>
      <c r="BR46" s="166"/>
      <c r="BS46" s="167"/>
      <c r="BT46" s="167"/>
      <c r="BU46" s="164"/>
      <c r="BV46" s="165"/>
      <c r="BW46" s="163"/>
      <c r="BX46" s="166"/>
      <c r="BY46" s="167"/>
      <c r="BZ46" s="167"/>
      <c r="CA46" s="164"/>
      <c r="CB46" s="165"/>
      <c r="CC46" s="163"/>
      <c r="CD46" s="166"/>
      <c r="CE46" s="167"/>
      <c r="CF46" s="167"/>
      <c r="CG46" s="164"/>
      <c r="CH46" s="165"/>
      <c r="CI46" s="163"/>
      <c r="CJ46" s="166"/>
      <c r="CK46" s="167"/>
      <c r="CL46" s="167"/>
      <c r="CM46" s="164"/>
      <c r="CN46" s="165"/>
      <c r="CO46" s="163"/>
      <c r="CP46" s="166"/>
      <c r="CQ46" s="167"/>
      <c r="CR46" s="167"/>
      <c r="CS46" s="164"/>
      <c r="CT46" s="165"/>
      <c r="CU46" s="163"/>
      <c r="CV46" s="166"/>
      <c r="CW46" s="167"/>
      <c r="CX46" s="167"/>
      <c r="CY46" s="164"/>
      <c r="CZ46" s="165"/>
      <c r="DA46" s="163"/>
      <c r="DB46" s="166"/>
      <c r="DC46" s="167"/>
      <c r="DD46" s="167"/>
      <c r="DE46" s="164"/>
      <c r="DF46" s="165"/>
      <c r="DG46" s="163"/>
      <c r="DH46" s="166"/>
      <c r="DI46" s="167"/>
      <c r="DJ46" s="167"/>
      <c r="DK46" s="164"/>
      <c r="DL46" s="165"/>
      <c r="DM46" s="163"/>
      <c r="DN46" s="166"/>
      <c r="DO46" s="167"/>
      <c r="DP46" s="167"/>
      <c r="DQ46" s="164"/>
      <c r="DR46" s="165"/>
      <c r="DS46" s="163"/>
      <c r="DT46" s="166"/>
      <c r="DU46" s="167"/>
      <c r="DV46" s="167"/>
      <c r="DW46" s="164"/>
      <c r="DX46" s="165"/>
      <c r="DY46" s="163"/>
      <c r="DZ46" s="166"/>
      <c r="EA46" s="167"/>
      <c r="EB46" s="167"/>
      <c r="EC46" s="164"/>
      <c r="ED46" s="165"/>
      <c r="EE46" s="163"/>
      <c r="EF46" s="166"/>
      <c r="EG46" s="167"/>
      <c r="EH46" s="167"/>
      <c r="EI46" s="164"/>
      <c r="EJ46" s="165"/>
      <c r="EK46" s="163"/>
      <c r="EL46" s="166"/>
      <c r="EM46" s="167"/>
      <c r="EN46" s="167"/>
      <c r="EO46" s="164"/>
      <c r="EP46" s="165"/>
      <c r="EQ46" s="163"/>
      <c r="ER46" s="166"/>
      <c r="ES46" s="167"/>
      <c r="ET46" s="167"/>
      <c r="EU46" s="164"/>
      <c r="EV46" s="165"/>
      <c r="EW46" s="163"/>
      <c r="EX46" s="166"/>
      <c r="EY46" s="167"/>
      <c r="EZ46" s="167"/>
      <c r="FA46" s="164"/>
      <c r="FB46" s="165"/>
      <c r="FC46" s="163"/>
      <c r="FD46" s="166"/>
      <c r="FE46" s="167"/>
      <c r="FF46" s="167"/>
      <c r="FG46" s="164"/>
      <c r="FH46" s="165"/>
      <c r="FI46" s="163"/>
      <c r="FJ46" s="166"/>
      <c r="FK46" s="167"/>
      <c r="FL46" s="167"/>
      <c r="FM46" s="164"/>
      <c r="FN46" s="165"/>
      <c r="FO46" s="163"/>
      <c r="FP46" s="166"/>
      <c r="FQ46" s="167"/>
      <c r="FR46" s="167"/>
      <c r="FS46" s="164"/>
      <c r="FT46" s="165"/>
      <c r="FU46" s="163"/>
      <c r="FV46" s="166"/>
      <c r="FW46" s="167"/>
      <c r="FX46" s="167"/>
      <c r="FY46" s="164"/>
      <c r="FZ46" s="165"/>
      <c r="GA46" s="163"/>
      <c r="GB46" s="166"/>
      <c r="GC46" s="167"/>
      <c r="GD46" s="167"/>
      <c r="GE46" s="164"/>
      <c r="GF46" s="165"/>
      <c r="GG46" s="163"/>
      <c r="GH46" s="166"/>
      <c r="GI46" s="167"/>
      <c r="GJ46" s="167"/>
      <c r="GK46" s="164"/>
      <c r="GL46" s="165"/>
      <c r="GM46" s="163"/>
      <c r="GN46" s="166"/>
      <c r="GO46" s="167"/>
      <c r="GP46" s="167"/>
      <c r="GQ46" s="164"/>
      <c r="GR46" s="165"/>
      <c r="GS46" s="163"/>
      <c r="GT46" s="166"/>
      <c r="GU46" s="167"/>
      <c r="GV46" s="167"/>
      <c r="GW46" s="164"/>
      <c r="GX46" s="165"/>
      <c r="GY46" s="163"/>
      <c r="GZ46" s="166"/>
      <c r="HA46" s="167"/>
      <c r="HB46" s="167"/>
      <c r="HC46" s="164"/>
      <c r="HD46" s="165"/>
      <c r="HE46" s="163"/>
      <c r="HF46" s="166"/>
      <c r="HG46" s="167"/>
      <c r="HH46" s="167"/>
      <c r="HI46" s="164"/>
      <c r="HJ46" s="165"/>
      <c r="HK46" s="163"/>
      <c r="HL46" s="166"/>
      <c r="HM46" s="167"/>
      <c r="HN46" s="167"/>
      <c r="HO46" s="164"/>
      <c r="HP46" s="165"/>
      <c r="HQ46" s="163"/>
      <c r="HR46" s="166"/>
      <c r="HS46" s="167"/>
      <c r="HT46" s="167"/>
      <c r="HU46" s="164"/>
      <c r="HV46" s="165"/>
      <c r="HW46" s="163"/>
      <c r="HX46" s="166"/>
      <c r="HY46" s="167"/>
      <c r="HZ46" s="167"/>
      <c r="IA46" s="164"/>
      <c r="IB46" s="165"/>
      <c r="IC46" s="163"/>
      <c r="ID46" s="166"/>
      <c r="IE46" s="167"/>
      <c r="IF46" s="167"/>
      <c r="IG46" s="164"/>
      <c r="IH46" s="165"/>
      <c r="II46" s="163"/>
      <c r="IJ46" s="166"/>
      <c r="IK46" s="167"/>
      <c r="IL46" s="167"/>
      <c r="IM46" s="164"/>
      <c r="IN46" s="165"/>
      <c r="IO46" s="163"/>
      <c r="IP46" s="166"/>
      <c r="IQ46" s="167"/>
      <c r="IR46" s="167"/>
      <c r="IS46" s="164"/>
      <c r="IT46" s="165"/>
      <c r="IU46" s="163"/>
      <c r="IV46" s="166"/>
    </row>
    <row r="47" spans="1:256" s="228" customFormat="1" ht="12.75">
      <c r="A47" s="227">
        <v>29</v>
      </c>
      <c r="B47" s="165" t="s">
        <v>461</v>
      </c>
      <c r="C47" s="163" t="s">
        <v>675</v>
      </c>
      <c r="D47" s="166">
        <v>1</v>
      </c>
      <c r="E47" s="167"/>
      <c r="F47" s="167">
        <f t="shared" si="0"/>
        <v>0</v>
      </c>
      <c r="G47" s="164"/>
      <c r="H47" s="165"/>
      <c r="I47" s="163"/>
      <c r="J47" s="166"/>
      <c r="K47" s="167"/>
      <c r="L47" s="167"/>
      <c r="M47" s="164"/>
      <c r="N47" s="165"/>
      <c r="O47" s="163"/>
      <c r="P47" s="166"/>
      <c r="Q47" s="167"/>
      <c r="R47" s="167"/>
      <c r="S47" s="164"/>
      <c r="T47" s="165"/>
      <c r="U47" s="163"/>
      <c r="V47" s="166"/>
      <c r="W47" s="167"/>
      <c r="X47" s="167"/>
      <c r="Y47" s="164"/>
      <c r="Z47" s="165"/>
      <c r="AA47" s="163"/>
      <c r="AB47" s="166"/>
      <c r="AC47" s="167"/>
      <c r="AD47" s="167"/>
      <c r="AE47" s="164"/>
      <c r="AF47" s="165"/>
      <c r="AG47" s="163"/>
      <c r="AH47" s="166"/>
      <c r="AI47" s="167"/>
      <c r="AJ47" s="167"/>
      <c r="AK47" s="164"/>
      <c r="AL47" s="165"/>
      <c r="AM47" s="163"/>
      <c r="AN47" s="166"/>
      <c r="AO47" s="167"/>
      <c r="AP47" s="167"/>
      <c r="AQ47" s="164"/>
      <c r="AR47" s="165"/>
      <c r="AS47" s="163"/>
      <c r="AT47" s="166"/>
      <c r="AU47" s="167"/>
      <c r="AV47" s="167"/>
      <c r="AW47" s="164"/>
      <c r="AX47" s="165"/>
      <c r="AY47" s="163"/>
      <c r="AZ47" s="166"/>
      <c r="BA47" s="167"/>
      <c r="BB47" s="167"/>
      <c r="BC47" s="164"/>
      <c r="BD47" s="165"/>
      <c r="BE47" s="163"/>
      <c r="BF47" s="166"/>
      <c r="BG47" s="167"/>
      <c r="BH47" s="167"/>
      <c r="BI47" s="164"/>
      <c r="BJ47" s="165"/>
      <c r="BK47" s="163"/>
      <c r="BL47" s="166"/>
      <c r="BM47" s="167"/>
      <c r="BN47" s="167"/>
      <c r="BO47" s="164"/>
      <c r="BP47" s="165"/>
      <c r="BQ47" s="163"/>
      <c r="BR47" s="166"/>
      <c r="BS47" s="167"/>
      <c r="BT47" s="167"/>
      <c r="BU47" s="164"/>
      <c r="BV47" s="165"/>
      <c r="BW47" s="163"/>
      <c r="BX47" s="166"/>
      <c r="BY47" s="167"/>
      <c r="BZ47" s="167"/>
      <c r="CA47" s="164"/>
      <c r="CB47" s="165"/>
      <c r="CC47" s="163"/>
      <c r="CD47" s="166"/>
      <c r="CE47" s="167"/>
      <c r="CF47" s="167"/>
      <c r="CG47" s="164"/>
      <c r="CH47" s="165"/>
      <c r="CI47" s="163"/>
      <c r="CJ47" s="166"/>
      <c r="CK47" s="167"/>
      <c r="CL47" s="167"/>
      <c r="CM47" s="164"/>
      <c r="CN47" s="165"/>
      <c r="CO47" s="163"/>
      <c r="CP47" s="166"/>
      <c r="CQ47" s="167"/>
      <c r="CR47" s="167"/>
      <c r="CS47" s="164"/>
      <c r="CT47" s="165"/>
      <c r="CU47" s="163"/>
      <c r="CV47" s="166"/>
      <c r="CW47" s="167"/>
      <c r="CX47" s="167"/>
      <c r="CY47" s="164"/>
      <c r="CZ47" s="165"/>
      <c r="DA47" s="163"/>
      <c r="DB47" s="166"/>
      <c r="DC47" s="167"/>
      <c r="DD47" s="167"/>
      <c r="DE47" s="164"/>
      <c r="DF47" s="165"/>
      <c r="DG47" s="163"/>
      <c r="DH47" s="166"/>
      <c r="DI47" s="167"/>
      <c r="DJ47" s="167"/>
      <c r="DK47" s="164"/>
      <c r="DL47" s="165"/>
      <c r="DM47" s="163"/>
      <c r="DN47" s="166"/>
      <c r="DO47" s="167"/>
      <c r="DP47" s="167"/>
      <c r="DQ47" s="164"/>
      <c r="DR47" s="165"/>
      <c r="DS47" s="163"/>
      <c r="DT47" s="166"/>
      <c r="DU47" s="167"/>
      <c r="DV47" s="167"/>
      <c r="DW47" s="164"/>
      <c r="DX47" s="165"/>
      <c r="DY47" s="163"/>
      <c r="DZ47" s="166"/>
      <c r="EA47" s="167"/>
      <c r="EB47" s="167"/>
      <c r="EC47" s="164"/>
      <c r="ED47" s="165"/>
      <c r="EE47" s="163"/>
      <c r="EF47" s="166"/>
      <c r="EG47" s="167"/>
      <c r="EH47" s="167"/>
      <c r="EI47" s="164"/>
      <c r="EJ47" s="165"/>
      <c r="EK47" s="163"/>
      <c r="EL47" s="166"/>
      <c r="EM47" s="167"/>
      <c r="EN47" s="167"/>
      <c r="EO47" s="164"/>
      <c r="EP47" s="165"/>
      <c r="EQ47" s="163"/>
      <c r="ER47" s="166"/>
      <c r="ES47" s="167"/>
      <c r="ET47" s="167"/>
      <c r="EU47" s="164"/>
      <c r="EV47" s="165"/>
      <c r="EW47" s="163"/>
      <c r="EX47" s="166"/>
      <c r="EY47" s="167"/>
      <c r="EZ47" s="167"/>
      <c r="FA47" s="164"/>
      <c r="FB47" s="165"/>
      <c r="FC47" s="163"/>
      <c r="FD47" s="166"/>
      <c r="FE47" s="167"/>
      <c r="FF47" s="167"/>
      <c r="FG47" s="164"/>
      <c r="FH47" s="165"/>
      <c r="FI47" s="163"/>
      <c r="FJ47" s="166"/>
      <c r="FK47" s="167"/>
      <c r="FL47" s="167"/>
      <c r="FM47" s="164"/>
      <c r="FN47" s="165"/>
      <c r="FO47" s="163"/>
      <c r="FP47" s="166"/>
      <c r="FQ47" s="167"/>
      <c r="FR47" s="167"/>
      <c r="FS47" s="164"/>
      <c r="FT47" s="165"/>
      <c r="FU47" s="163"/>
      <c r="FV47" s="166"/>
      <c r="FW47" s="167"/>
      <c r="FX47" s="167"/>
      <c r="FY47" s="164"/>
      <c r="FZ47" s="165"/>
      <c r="GA47" s="163"/>
      <c r="GB47" s="166"/>
      <c r="GC47" s="167"/>
      <c r="GD47" s="167"/>
      <c r="GE47" s="164"/>
      <c r="GF47" s="165"/>
      <c r="GG47" s="163"/>
      <c r="GH47" s="166"/>
      <c r="GI47" s="167"/>
      <c r="GJ47" s="167"/>
      <c r="GK47" s="164"/>
      <c r="GL47" s="165"/>
      <c r="GM47" s="163"/>
      <c r="GN47" s="166"/>
      <c r="GO47" s="167"/>
      <c r="GP47" s="167"/>
      <c r="GQ47" s="164"/>
      <c r="GR47" s="165"/>
      <c r="GS47" s="163"/>
      <c r="GT47" s="166"/>
      <c r="GU47" s="167"/>
      <c r="GV47" s="167"/>
      <c r="GW47" s="164"/>
      <c r="GX47" s="165"/>
      <c r="GY47" s="163"/>
      <c r="GZ47" s="166"/>
      <c r="HA47" s="167"/>
      <c r="HB47" s="167"/>
      <c r="HC47" s="164"/>
      <c r="HD47" s="165"/>
      <c r="HE47" s="163"/>
      <c r="HF47" s="166"/>
      <c r="HG47" s="167"/>
      <c r="HH47" s="167"/>
      <c r="HI47" s="164"/>
      <c r="HJ47" s="165"/>
      <c r="HK47" s="163"/>
      <c r="HL47" s="166"/>
      <c r="HM47" s="167"/>
      <c r="HN47" s="167"/>
      <c r="HO47" s="164"/>
      <c r="HP47" s="165"/>
      <c r="HQ47" s="163"/>
      <c r="HR47" s="166"/>
      <c r="HS47" s="167"/>
      <c r="HT47" s="167"/>
      <c r="HU47" s="164"/>
      <c r="HV47" s="165"/>
      <c r="HW47" s="163"/>
      <c r="HX47" s="166"/>
      <c r="HY47" s="167"/>
      <c r="HZ47" s="167"/>
      <c r="IA47" s="164"/>
      <c r="IB47" s="165"/>
      <c r="IC47" s="163"/>
      <c r="ID47" s="166"/>
      <c r="IE47" s="167"/>
      <c r="IF47" s="167"/>
      <c r="IG47" s="164"/>
      <c r="IH47" s="165"/>
      <c r="II47" s="163"/>
      <c r="IJ47" s="166"/>
      <c r="IK47" s="167"/>
      <c r="IL47" s="167"/>
      <c r="IM47" s="164"/>
      <c r="IN47" s="165"/>
      <c r="IO47" s="163"/>
      <c r="IP47" s="166"/>
      <c r="IQ47" s="167"/>
      <c r="IR47" s="167"/>
      <c r="IS47" s="164"/>
      <c r="IT47" s="165"/>
      <c r="IU47" s="163"/>
      <c r="IV47" s="166"/>
    </row>
    <row r="48" spans="1:256" s="228" customFormat="1" ht="12.75">
      <c r="A48" s="227">
        <v>30</v>
      </c>
      <c r="B48" s="165" t="s">
        <v>462</v>
      </c>
      <c r="C48" s="163" t="s">
        <v>315</v>
      </c>
      <c r="D48" s="166">
        <v>5</v>
      </c>
      <c r="E48" s="167"/>
      <c r="F48" s="167">
        <f t="shared" si="0"/>
        <v>0</v>
      </c>
      <c r="G48" s="164"/>
      <c r="H48" s="165"/>
      <c r="I48" s="163"/>
      <c r="J48" s="166"/>
      <c r="K48" s="167"/>
      <c r="L48" s="167"/>
      <c r="M48" s="164"/>
      <c r="N48" s="165"/>
      <c r="O48" s="163"/>
      <c r="P48" s="166"/>
      <c r="Q48" s="167"/>
      <c r="R48" s="167"/>
      <c r="S48" s="164"/>
      <c r="T48" s="165"/>
      <c r="U48" s="163"/>
      <c r="V48" s="166"/>
      <c r="W48" s="167"/>
      <c r="X48" s="167"/>
      <c r="Y48" s="164"/>
      <c r="Z48" s="165"/>
      <c r="AA48" s="163"/>
      <c r="AB48" s="166"/>
      <c r="AC48" s="167"/>
      <c r="AD48" s="167"/>
      <c r="AE48" s="164"/>
      <c r="AF48" s="165"/>
      <c r="AG48" s="163"/>
      <c r="AH48" s="166"/>
      <c r="AI48" s="167"/>
      <c r="AJ48" s="167"/>
      <c r="AK48" s="164"/>
      <c r="AL48" s="165"/>
      <c r="AM48" s="163"/>
      <c r="AN48" s="166"/>
      <c r="AO48" s="167"/>
      <c r="AP48" s="167"/>
      <c r="AQ48" s="164"/>
      <c r="AR48" s="165"/>
      <c r="AS48" s="163"/>
      <c r="AT48" s="166"/>
      <c r="AU48" s="167"/>
      <c r="AV48" s="167"/>
      <c r="AW48" s="164"/>
      <c r="AX48" s="165"/>
      <c r="AY48" s="163"/>
      <c r="AZ48" s="166"/>
      <c r="BA48" s="167"/>
      <c r="BB48" s="167"/>
      <c r="BC48" s="164"/>
      <c r="BD48" s="165"/>
      <c r="BE48" s="163"/>
      <c r="BF48" s="166"/>
      <c r="BG48" s="167"/>
      <c r="BH48" s="167"/>
      <c r="BI48" s="164"/>
      <c r="BJ48" s="165"/>
      <c r="BK48" s="163"/>
      <c r="BL48" s="166"/>
      <c r="BM48" s="167"/>
      <c r="BN48" s="167"/>
      <c r="BO48" s="164"/>
      <c r="BP48" s="165"/>
      <c r="BQ48" s="163"/>
      <c r="BR48" s="166"/>
      <c r="BS48" s="167"/>
      <c r="BT48" s="167"/>
      <c r="BU48" s="164"/>
      <c r="BV48" s="165"/>
      <c r="BW48" s="163"/>
      <c r="BX48" s="166"/>
      <c r="BY48" s="167"/>
      <c r="BZ48" s="167"/>
      <c r="CA48" s="164"/>
      <c r="CB48" s="165"/>
      <c r="CC48" s="163"/>
      <c r="CD48" s="166"/>
      <c r="CE48" s="167"/>
      <c r="CF48" s="167"/>
      <c r="CG48" s="164"/>
      <c r="CH48" s="165"/>
      <c r="CI48" s="163"/>
      <c r="CJ48" s="166"/>
      <c r="CK48" s="167"/>
      <c r="CL48" s="167"/>
      <c r="CM48" s="164"/>
      <c r="CN48" s="165"/>
      <c r="CO48" s="163"/>
      <c r="CP48" s="166"/>
      <c r="CQ48" s="167"/>
      <c r="CR48" s="167"/>
      <c r="CS48" s="164"/>
      <c r="CT48" s="165"/>
      <c r="CU48" s="163"/>
      <c r="CV48" s="166"/>
      <c r="CW48" s="167"/>
      <c r="CX48" s="167"/>
      <c r="CY48" s="164"/>
      <c r="CZ48" s="165"/>
      <c r="DA48" s="163"/>
      <c r="DB48" s="166"/>
      <c r="DC48" s="167"/>
      <c r="DD48" s="167"/>
      <c r="DE48" s="164"/>
      <c r="DF48" s="165"/>
      <c r="DG48" s="163"/>
      <c r="DH48" s="166"/>
      <c r="DI48" s="167"/>
      <c r="DJ48" s="167"/>
      <c r="DK48" s="164"/>
      <c r="DL48" s="165"/>
      <c r="DM48" s="163"/>
      <c r="DN48" s="166"/>
      <c r="DO48" s="167"/>
      <c r="DP48" s="167"/>
      <c r="DQ48" s="164"/>
      <c r="DR48" s="165"/>
      <c r="DS48" s="163"/>
      <c r="DT48" s="166"/>
      <c r="DU48" s="167"/>
      <c r="DV48" s="167"/>
      <c r="DW48" s="164"/>
      <c r="DX48" s="165"/>
      <c r="DY48" s="163"/>
      <c r="DZ48" s="166"/>
      <c r="EA48" s="167"/>
      <c r="EB48" s="167"/>
      <c r="EC48" s="164"/>
      <c r="ED48" s="165"/>
      <c r="EE48" s="163"/>
      <c r="EF48" s="166"/>
      <c r="EG48" s="167"/>
      <c r="EH48" s="167"/>
      <c r="EI48" s="164"/>
      <c r="EJ48" s="165"/>
      <c r="EK48" s="163"/>
      <c r="EL48" s="166"/>
      <c r="EM48" s="167"/>
      <c r="EN48" s="167"/>
      <c r="EO48" s="164"/>
      <c r="EP48" s="165"/>
      <c r="EQ48" s="163"/>
      <c r="ER48" s="166"/>
      <c r="ES48" s="167"/>
      <c r="ET48" s="167"/>
      <c r="EU48" s="164"/>
      <c r="EV48" s="165"/>
      <c r="EW48" s="163"/>
      <c r="EX48" s="166"/>
      <c r="EY48" s="167"/>
      <c r="EZ48" s="167"/>
      <c r="FA48" s="164"/>
      <c r="FB48" s="165"/>
      <c r="FC48" s="163"/>
      <c r="FD48" s="166"/>
      <c r="FE48" s="167"/>
      <c r="FF48" s="167"/>
      <c r="FG48" s="164"/>
      <c r="FH48" s="165"/>
      <c r="FI48" s="163"/>
      <c r="FJ48" s="166"/>
      <c r="FK48" s="167"/>
      <c r="FL48" s="167"/>
      <c r="FM48" s="164"/>
      <c r="FN48" s="165"/>
      <c r="FO48" s="163"/>
      <c r="FP48" s="166"/>
      <c r="FQ48" s="167"/>
      <c r="FR48" s="167"/>
      <c r="FS48" s="164"/>
      <c r="FT48" s="165"/>
      <c r="FU48" s="163"/>
      <c r="FV48" s="166"/>
      <c r="FW48" s="167"/>
      <c r="FX48" s="167"/>
      <c r="FY48" s="164"/>
      <c r="FZ48" s="165"/>
      <c r="GA48" s="163"/>
      <c r="GB48" s="166"/>
      <c r="GC48" s="167"/>
      <c r="GD48" s="167"/>
      <c r="GE48" s="164"/>
      <c r="GF48" s="165"/>
      <c r="GG48" s="163"/>
      <c r="GH48" s="166"/>
      <c r="GI48" s="167"/>
      <c r="GJ48" s="167"/>
      <c r="GK48" s="164"/>
      <c r="GL48" s="165"/>
      <c r="GM48" s="163"/>
      <c r="GN48" s="166"/>
      <c r="GO48" s="167"/>
      <c r="GP48" s="167"/>
      <c r="GQ48" s="164"/>
      <c r="GR48" s="165"/>
      <c r="GS48" s="163"/>
      <c r="GT48" s="166"/>
      <c r="GU48" s="167"/>
      <c r="GV48" s="167"/>
      <c r="GW48" s="164"/>
      <c r="GX48" s="165"/>
      <c r="GY48" s="163"/>
      <c r="GZ48" s="166"/>
      <c r="HA48" s="167"/>
      <c r="HB48" s="167"/>
      <c r="HC48" s="164"/>
      <c r="HD48" s="165"/>
      <c r="HE48" s="163"/>
      <c r="HF48" s="166"/>
      <c r="HG48" s="167"/>
      <c r="HH48" s="167"/>
      <c r="HI48" s="164"/>
      <c r="HJ48" s="165"/>
      <c r="HK48" s="163"/>
      <c r="HL48" s="166"/>
      <c r="HM48" s="167"/>
      <c r="HN48" s="167"/>
      <c r="HO48" s="164"/>
      <c r="HP48" s="165"/>
      <c r="HQ48" s="163"/>
      <c r="HR48" s="166"/>
      <c r="HS48" s="167"/>
      <c r="HT48" s="167"/>
      <c r="HU48" s="164"/>
      <c r="HV48" s="165"/>
      <c r="HW48" s="163"/>
      <c r="HX48" s="166"/>
      <c r="HY48" s="167"/>
      <c r="HZ48" s="167"/>
      <c r="IA48" s="164"/>
      <c r="IB48" s="165"/>
      <c r="IC48" s="163"/>
      <c r="ID48" s="166"/>
      <c r="IE48" s="167"/>
      <c r="IF48" s="167"/>
      <c r="IG48" s="164"/>
      <c r="IH48" s="165"/>
      <c r="II48" s="163"/>
      <c r="IJ48" s="166"/>
      <c r="IK48" s="167"/>
      <c r="IL48" s="167"/>
      <c r="IM48" s="164"/>
      <c r="IN48" s="165"/>
      <c r="IO48" s="163"/>
      <c r="IP48" s="166"/>
      <c r="IQ48" s="167"/>
      <c r="IR48" s="167"/>
      <c r="IS48" s="164"/>
      <c r="IT48" s="165"/>
      <c r="IU48" s="163"/>
      <c r="IV48" s="166"/>
    </row>
    <row r="49" spans="1:256" s="229" customFormat="1" ht="12.75">
      <c r="A49" s="227">
        <v>31</v>
      </c>
      <c r="B49" s="165" t="s">
        <v>463</v>
      </c>
      <c r="C49" s="163" t="s">
        <v>710</v>
      </c>
      <c r="D49" s="166">
        <v>1</v>
      </c>
      <c r="E49" s="167"/>
      <c r="F49" s="167">
        <f t="shared" si="0"/>
        <v>0</v>
      </c>
      <c r="G49" s="164"/>
      <c r="H49" s="165"/>
      <c r="I49" s="163"/>
      <c r="J49" s="166"/>
      <c r="K49" s="167"/>
      <c r="L49" s="167"/>
      <c r="M49" s="164"/>
      <c r="N49" s="165"/>
      <c r="O49" s="163"/>
      <c r="P49" s="166"/>
      <c r="Q49" s="167"/>
      <c r="R49" s="167"/>
      <c r="S49" s="164"/>
      <c r="T49" s="165"/>
      <c r="U49" s="163"/>
      <c r="V49" s="166"/>
      <c r="W49" s="167"/>
      <c r="X49" s="167"/>
      <c r="Y49" s="164"/>
      <c r="Z49" s="165"/>
      <c r="AA49" s="163"/>
      <c r="AB49" s="166"/>
      <c r="AC49" s="167"/>
      <c r="AD49" s="167"/>
      <c r="AE49" s="164"/>
      <c r="AF49" s="165"/>
      <c r="AG49" s="163"/>
      <c r="AH49" s="166"/>
      <c r="AI49" s="167"/>
      <c r="AJ49" s="167"/>
      <c r="AK49" s="164"/>
      <c r="AL49" s="165"/>
      <c r="AM49" s="163"/>
      <c r="AN49" s="166"/>
      <c r="AO49" s="167"/>
      <c r="AP49" s="167"/>
      <c r="AQ49" s="164"/>
      <c r="AR49" s="165"/>
      <c r="AS49" s="163"/>
      <c r="AT49" s="166"/>
      <c r="AU49" s="167"/>
      <c r="AV49" s="167"/>
      <c r="AW49" s="164"/>
      <c r="AX49" s="165"/>
      <c r="AY49" s="163"/>
      <c r="AZ49" s="166"/>
      <c r="BA49" s="167"/>
      <c r="BB49" s="167"/>
      <c r="BC49" s="164"/>
      <c r="BD49" s="165"/>
      <c r="BE49" s="163"/>
      <c r="BF49" s="166"/>
      <c r="BG49" s="167"/>
      <c r="BH49" s="167"/>
      <c r="BI49" s="164"/>
      <c r="BJ49" s="165"/>
      <c r="BK49" s="163"/>
      <c r="BL49" s="166"/>
      <c r="BM49" s="167"/>
      <c r="BN49" s="167"/>
      <c r="BO49" s="164"/>
      <c r="BP49" s="165"/>
      <c r="BQ49" s="163"/>
      <c r="BR49" s="166"/>
      <c r="BS49" s="167"/>
      <c r="BT49" s="167"/>
      <c r="BU49" s="164"/>
      <c r="BV49" s="165"/>
      <c r="BW49" s="163"/>
      <c r="BX49" s="166"/>
      <c r="BY49" s="167"/>
      <c r="BZ49" s="167"/>
      <c r="CA49" s="164"/>
      <c r="CB49" s="165"/>
      <c r="CC49" s="163"/>
      <c r="CD49" s="166"/>
      <c r="CE49" s="167"/>
      <c r="CF49" s="167"/>
      <c r="CG49" s="164"/>
      <c r="CH49" s="165"/>
      <c r="CI49" s="163"/>
      <c r="CJ49" s="166"/>
      <c r="CK49" s="167"/>
      <c r="CL49" s="167"/>
      <c r="CM49" s="164"/>
      <c r="CN49" s="165"/>
      <c r="CO49" s="163"/>
      <c r="CP49" s="166"/>
      <c r="CQ49" s="167"/>
      <c r="CR49" s="167"/>
      <c r="CS49" s="164"/>
      <c r="CT49" s="165"/>
      <c r="CU49" s="163"/>
      <c r="CV49" s="166"/>
      <c r="CW49" s="167"/>
      <c r="CX49" s="167"/>
      <c r="CY49" s="164"/>
      <c r="CZ49" s="165"/>
      <c r="DA49" s="163"/>
      <c r="DB49" s="166"/>
      <c r="DC49" s="167"/>
      <c r="DD49" s="167"/>
      <c r="DE49" s="164"/>
      <c r="DF49" s="165"/>
      <c r="DG49" s="163"/>
      <c r="DH49" s="166"/>
      <c r="DI49" s="167"/>
      <c r="DJ49" s="167"/>
      <c r="DK49" s="164"/>
      <c r="DL49" s="165"/>
      <c r="DM49" s="163"/>
      <c r="DN49" s="166"/>
      <c r="DO49" s="167"/>
      <c r="DP49" s="167"/>
      <c r="DQ49" s="164"/>
      <c r="DR49" s="165"/>
      <c r="DS49" s="163"/>
      <c r="DT49" s="166"/>
      <c r="DU49" s="167"/>
      <c r="DV49" s="167"/>
      <c r="DW49" s="164"/>
      <c r="DX49" s="165"/>
      <c r="DY49" s="163"/>
      <c r="DZ49" s="166"/>
      <c r="EA49" s="167"/>
      <c r="EB49" s="167"/>
      <c r="EC49" s="164"/>
      <c r="ED49" s="165"/>
      <c r="EE49" s="163"/>
      <c r="EF49" s="166"/>
      <c r="EG49" s="167"/>
      <c r="EH49" s="167"/>
      <c r="EI49" s="164"/>
      <c r="EJ49" s="165"/>
      <c r="EK49" s="163"/>
      <c r="EL49" s="166"/>
      <c r="EM49" s="167"/>
      <c r="EN49" s="167"/>
      <c r="EO49" s="164"/>
      <c r="EP49" s="165"/>
      <c r="EQ49" s="163"/>
      <c r="ER49" s="166"/>
      <c r="ES49" s="167"/>
      <c r="ET49" s="167"/>
      <c r="EU49" s="164"/>
      <c r="EV49" s="165"/>
      <c r="EW49" s="163"/>
      <c r="EX49" s="166"/>
      <c r="EY49" s="167"/>
      <c r="EZ49" s="167"/>
      <c r="FA49" s="164"/>
      <c r="FB49" s="165"/>
      <c r="FC49" s="163"/>
      <c r="FD49" s="166"/>
      <c r="FE49" s="167"/>
      <c r="FF49" s="167"/>
      <c r="FG49" s="164"/>
      <c r="FH49" s="165"/>
      <c r="FI49" s="163"/>
      <c r="FJ49" s="166"/>
      <c r="FK49" s="167"/>
      <c r="FL49" s="167"/>
      <c r="FM49" s="164"/>
      <c r="FN49" s="165"/>
      <c r="FO49" s="163"/>
      <c r="FP49" s="166"/>
      <c r="FQ49" s="167"/>
      <c r="FR49" s="167"/>
      <c r="FS49" s="164"/>
      <c r="FT49" s="165"/>
      <c r="FU49" s="163"/>
      <c r="FV49" s="166"/>
      <c r="FW49" s="167"/>
      <c r="FX49" s="167"/>
      <c r="FY49" s="164"/>
      <c r="FZ49" s="165"/>
      <c r="GA49" s="163"/>
      <c r="GB49" s="166"/>
      <c r="GC49" s="167"/>
      <c r="GD49" s="167"/>
      <c r="GE49" s="164"/>
      <c r="GF49" s="165"/>
      <c r="GG49" s="163"/>
      <c r="GH49" s="166"/>
      <c r="GI49" s="167"/>
      <c r="GJ49" s="167"/>
      <c r="GK49" s="164"/>
      <c r="GL49" s="165"/>
      <c r="GM49" s="163"/>
      <c r="GN49" s="166"/>
      <c r="GO49" s="167"/>
      <c r="GP49" s="167"/>
      <c r="GQ49" s="164"/>
      <c r="GR49" s="165"/>
      <c r="GS49" s="163"/>
      <c r="GT49" s="166"/>
      <c r="GU49" s="167"/>
      <c r="GV49" s="167"/>
      <c r="GW49" s="164"/>
      <c r="GX49" s="165"/>
      <c r="GY49" s="163"/>
      <c r="GZ49" s="166"/>
      <c r="HA49" s="167"/>
      <c r="HB49" s="167"/>
      <c r="HC49" s="164"/>
      <c r="HD49" s="165"/>
      <c r="HE49" s="163"/>
      <c r="HF49" s="166"/>
      <c r="HG49" s="167"/>
      <c r="HH49" s="167"/>
      <c r="HI49" s="164"/>
      <c r="HJ49" s="165"/>
      <c r="HK49" s="163"/>
      <c r="HL49" s="166"/>
      <c r="HM49" s="167"/>
      <c r="HN49" s="167"/>
      <c r="HO49" s="164"/>
      <c r="HP49" s="165"/>
      <c r="HQ49" s="163"/>
      <c r="HR49" s="166"/>
      <c r="HS49" s="167"/>
      <c r="HT49" s="167"/>
      <c r="HU49" s="164"/>
      <c r="HV49" s="165"/>
      <c r="HW49" s="163"/>
      <c r="HX49" s="166"/>
      <c r="HY49" s="167"/>
      <c r="HZ49" s="167"/>
      <c r="IA49" s="164"/>
      <c r="IB49" s="165"/>
      <c r="IC49" s="163"/>
      <c r="ID49" s="166"/>
      <c r="IE49" s="167"/>
      <c r="IF49" s="167"/>
      <c r="IG49" s="164"/>
      <c r="IH49" s="165"/>
      <c r="II49" s="163"/>
      <c r="IJ49" s="166"/>
      <c r="IK49" s="167"/>
      <c r="IL49" s="167"/>
      <c r="IM49" s="164"/>
      <c r="IN49" s="165"/>
      <c r="IO49" s="163"/>
      <c r="IP49" s="166"/>
      <c r="IQ49" s="167"/>
      <c r="IR49" s="167"/>
      <c r="IS49" s="164"/>
      <c r="IT49" s="165"/>
      <c r="IU49" s="163"/>
      <c r="IV49" s="166"/>
    </row>
    <row r="50" spans="1:256" s="228" customFormat="1" ht="12.75">
      <c r="A50" s="137"/>
      <c r="B50" s="138" t="s">
        <v>617</v>
      </c>
      <c r="C50" s="132"/>
      <c r="D50" s="132"/>
      <c r="E50" s="132"/>
      <c r="F50" s="139"/>
      <c r="G50" s="138"/>
      <c r="H50" s="138"/>
      <c r="I50" s="132"/>
      <c r="J50" s="132"/>
      <c r="K50" s="132"/>
      <c r="L50" s="139"/>
      <c r="M50" s="138"/>
      <c r="N50" s="138"/>
      <c r="O50" s="132"/>
      <c r="P50" s="132"/>
      <c r="Q50" s="132"/>
      <c r="R50" s="139"/>
      <c r="S50" s="138"/>
      <c r="T50" s="138"/>
      <c r="U50" s="132"/>
      <c r="V50" s="132"/>
      <c r="W50" s="132"/>
      <c r="X50" s="139"/>
      <c r="Y50" s="138"/>
      <c r="Z50" s="138"/>
      <c r="AA50" s="132"/>
      <c r="AB50" s="132"/>
      <c r="AC50" s="132"/>
      <c r="AD50" s="139"/>
      <c r="AE50" s="138"/>
      <c r="AF50" s="138"/>
      <c r="AG50" s="132"/>
      <c r="AH50" s="132"/>
      <c r="AI50" s="132"/>
      <c r="AJ50" s="139"/>
      <c r="AK50" s="138"/>
      <c r="AL50" s="138"/>
      <c r="AM50" s="132"/>
      <c r="AN50" s="132"/>
      <c r="AO50" s="132"/>
      <c r="AP50" s="139"/>
      <c r="AQ50" s="138"/>
      <c r="AR50" s="138"/>
      <c r="AS50" s="132"/>
      <c r="AT50" s="132"/>
      <c r="AU50" s="132"/>
      <c r="AV50" s="139"/>
      <c r="AW50" s="138"/>
      <c r="AX50" s="138"/>
      <c r="AY50" s="132"/>
      <c r="AZ50" s="132"/>
      <c r="BA50" s="132"/>
      <c r="BB50" s="139"/>
      <c r="BC50" s="138"/>
      <c r="BD50" s="138"/>
      <c r="BE50" s="132"/>
      <c r="BF50" s="132"/>
      <c r="BG50" s="132"/>
      <c r="BH50" s="139"/>
      <c r="BI50" s="138"/>
      <c r="BJ50" s="138"/>
      <c r="BK50" s="132"/>
      <c r="BL50" s="132"/>
      <c r="BM50" s="132"/>
      <c r="BN50" s="139"/>
      <c r="BO50" s="138"/>
      <c r="BP50" s="138"/>
      <c r="BQ50" s="132"/>
      <c r="BR50" s="132"/>
      <c r="BS50" s="132"/>
      <c r="BT50" s="139"/>
      <c r="BU50" s="138"/>
      <c r="BV50" s="138"/>
      <c r="BW50" s="132"/>
      <c r="BX50" s="132"/>
      <c r="BY50" s="132"/>
      <c r="BZ50" s="139"/>
      <c r="CA50" s="138"/>
      <c r="CB50" s="138"/>
      <c r="CC50" s="132"/>
      <c r="CD50" s="132"/>
      <c r="CE50" s="132"/>
      <c r="CF50" s="139"/>
      <c r="CG50" s="138"/>
      <c r="CH50" s="138"/>
      <c r="CI50" s="132"/>
      <c r="CJ50" s="132"/>
      <c r="CK50" s="132"/>
      <c r="CL50" s="139"/>
      <c r="CM50" s="138"/>
      <c r="CN50" s="138"/>
      <c r="CO50" s="132"/>
      <c r="CP50" s="132"/>
      <c r="CQ50" s="132"/>
      <c r="CR50" s="139"/>
      <c r="CS50" s="138"/>
      <c r="CT50" s="138"/>
      <c r="CU50" s="132"/>
      <c r="CV50" s="132"/>
      <c r="CW50" s="132"/>
      <c r="CX50" s="139"/>
      <c r="CY50" s="138"/>
      <c r="CZ50" s="138"/>
      <c r="DA50" s="132"/>
      <c r="DB50" s="132"/>
      <c r="DC50" s="132"/>
      <c r="DD50" s="139"/>
      <c r="DE50" s="138"/>
      <c r="DF50" s="138"/>
      <c r="DG50" s="132"/>
      <c r="DH50" s="132"/>
      <c r="DI50" s="132"/>
      <c r="DJ50" s="139"/>
      <c r="DK50" s="138"/>
      <c r="DL50" s="138"/>
      <c r="DM50" s="132"/>
      <c r="DN50" s="132"/>
      <c r="DO50" s="132"/>
      <c r="DP50" s="139"/>
      <c r="DQ50" s="138"/>
      <c r="DR50" s="138"/>
      <c r="DS50" s="132"/>
      <c r="DT50" s="132"/>
      <c r="DU50" s="132"/>
      <c r="DV50" s="139"/>
      <c r="DW50" s="138"/>
      <c r="DX50" s="138"/>
      <c r="DY50" s="132"/>
      <c r="DZ50" s="132"/>
      <c r="EA50" s="132"/>
      <c r="EB50" s="139"/>
      <c r="EC50" s="138"/>
      <c r="ED50" s="138"/>
      <c r="EE50" s="132"/>
      <c r="EF50" s="132"/>
      <c r="EG50" s="132"/>
      <c r="EH50" s="139"/>
      <c r="EI50" s="138"/>
      <c r="EJ50" s="138"/>
      <c r="EK50" s="132"/>
      <c r="EL50" s="132"/>
      <c r="EM50" s="132"/>
      <c r="EN50" s="139"/>
      <c r="EO50" s="138"/>
      <c r="EP50" s="138"/>
      <c r="EQ50" s="132"/>
      <c r="ER50" s="132"/>
      <c r="ES50" s="132"/>
      <c r="ET50" s="139"/>
      <c r="EU50" s="138"/>
      <c r="EV50" s="138"/>
      <c r="EW50" s="132"/>
      <c r="EX50" s="132"/>
      <c r="EY50" s="132"/>
      <c r="EZ50" s="139"/>
      <c r="FA50" s="138"/>
      <c r="FB50" s="138"/>
      <c r="FC50" s="132"/>
      <c r="FD50" s="132"/>
      <c r="FE50" s="132"/>
      <c r="FF50" s="139"/>
      <c r="FG50" s="138"/>
      <c r="FH50" s="138"/>
      <c r="FI50" s="132"/>
      <c r="FJ50" s="132"/>
      <c r="FK50" s="132"/>
      <c r="FL50" s="139"/>
      <c r="FM50" s="138"/>
      <c r="FN50" s="138"/>
      <c r="FO50" s="132"/>
      <c r="FP50" s="132"/>
      <c r="FQ50" s="132"/>
      <c r="FR50" s="139"/>
      <c r="FS50" s="138"/>
      <c r="FT50" s="138"/>
      <c r="FU50" s="132"/>
      <c r="FV50" s="132"/>
      <c r="FW50" s="132"/>
      <c r="FX50" s="139"/>
      <c r="FY50" s="138"/>
      <c r="FZ50" s="138"/>
      <c r="GA50" s="132"/>
      <c r="GB50" s="132"/>
      <c r="GC50" s="132"/>
      <c r="GD50" s="139"/>
      <c r="GE50" s="138"/>
      <c r="GF50" s="138"/>
      <c r="GG50" s="132"/>
      <c r="GH50" s="132"/>
      <c r="GI50" s="132"/>
      <c r="GJ50" s="139"/>
      <c r="GK50" s="138"/>
      <c r="GL50" s="138"/>
      <c r="GM50" s="132"/>
      <c r="GN50" s="132"/>
      <c r="GO50" s="132"/>
      <c r="GP50" s="139"/>
      <c r="GQ50" s="138"/>
      <c r="GR50" s="138"/>
      <c r="GS50" s="132"/>
      <c r="GT50" s="132"/>
      <c r="GU50" s="132"/>
      <c r="GV50" s="139"/>
      <c r="GW50" s="138"/>
      <c r="GX50" s="138"/>
      <c r="GY50" s="132"/>
      <c r="GZ50" s="132"/>
      <c r="HA50" s="132"/>
      <c r="HB50" s="139"/>
      <c r="HC50" s="138"/>
      <c r="HD50" s="138"/>
      <c r="HE50" s="132"/>
      <c r="HF50" s="132"/>
      <c r="HG50" s="132"/>
      <c r="HH50" s="139"/>
      <c r="HI50" s="138"/>
      <c r="HJ50" s="138"/>
      <c r="HK50" s="132"/>
      <c r="HL50" s="132"/>
      <c r="HM50" s="132"/>
      <c r="HN50" s="139"/>
      <c r="HO50" s="138"/>
      <c r="HP50" s="138"/>
      <c r="HQ50" s="132"/>
      <c r="HR50" s="132"/>
      <c r="HS50" s="132"/>
      <c r="HT50" s="139"/>
      <c r="HU50" s="138"/>
      <c r="HV50" s="138"/>
      <c r="HW50" s="132"/>
      <c r="HX50" s="132"/>
      <c r="HY50" s="132"/>
      <c r="HZ50" s="139"/>
      <c r="IA50" s="138"/>
      <c r="IB50" s="138"/>
      <c r="IC50" s="132"/>
      <c r="ID50" s="132"/>
      <c r="IE50" s="132"/>
      <c r="IF50" s="139"/>
      <c r="IG50" s="138"/>
      <c r="IH50" s="138"/>
      <c r="II50" s="132"/>
      <c r="IJ50" s="132"/>
      <c r="IK50" s="132"/>
      <c r="IL50" s="139"/>
      <c r="IM50" s="138"/>
      <c r="IN50" s="138"/>
      <c r="IO50" s="132"/>
      <c r="IP50" s="132"/>
      <c r="IQ50" s="132"/>
      <c r="IR50" s="139"/>
      <c r="IS50" s="138"/>
      <c r="IT50" s="138"/>
      <c r="IU50" s="132"/>
      <c r="IV50" s="132"/>
    </row>
    <row r="51" spans="1:256" s="228" customFormat="1" ht="12.75">
      <c r="A51" s="227">
        <v>32</v>
      </c>
      <c r="B51" s="165" t="s">
        <v>464</v>
      </c>
      <c r="C51" s="163" t="s">
        <v>705</v>
      </c>
      <c r="D51" s="166">
        <v>75</v>
      </c>
      <c r="E51" s="167"/>
      <c r="F51" s="167">
        <f t="shared" si="0"/>
        <v>0</v>
      </c>
      <c r="G51" s="164"/>
      <c r="H51" s="165"/>
      <c r="I51" s="163"/>
      <c r="J51" s="166"/>
      <c r="K51" s="167"/>
      <c r="L51" s="167"/>
      <c r="M51" s="164"/>
      <c r="N51" s="165"/>
      <c r="O51" s="163"/>
      <c r="P51" s="166"/>
      <c r="Q51" s="167"/>
      <c r="R51" s="167"/>
      <c r="S51" s="164"/>
      <c r="T51" s="165"/>
      <c r="U51" s="163"/>
      <c r="V51" s="166"/>
      <c r="W51" s="167"/>
      <c r="X51" s="167"/>
      <c r="Y51" s="164"/>
      <c r="Z51" s="165"/>
      <c r="AA51" s="163"/>
      <c r="AB51" s="166"/>
      <c r="AC51" s="167"/>
      <c r="AD51" s="167"/>
      <c r="AE51" s="164"/>
      <c r="AF51" s="165"/>
      <c r="AG51" s="163"/>
      <c r="AH51" s="166"/>
      <c r="AI51" s="167"/>
      <c r="AJ51" s="167"/>
      <c r="AK51" s="164"/>
      <c r="AL51" s="165"/>
      <c r="AM51" s="163"/>
      <c r="AN51" s="166"/>
      <c r="AO51" s="167"/>
      <c r="AP51" s="167"/>
      <c r="AQ51" s="164"/>
      <c r="AR51" s="165"/>
      <c r="AS51" s="163"/>
      <c r="AT51" s="166"/>
      <c r="AU51" s="167"/>
      <c r="AV51" s="167"/>
      <c r="AW51" s="164"/>
      <c r="AX51" s="165"/>
      <c r="AY51" s="163"/>
      <c r="AZ51" s="166"/>
      <c r="BA51" s="167"/>
      <c r="BB51" s="167"/>
      <c r="BC51" s="164"/>
      <c r="BD51" s="165"/>
      <c r="BE51" s="163"/>
      <c r="BF51" s="166"/>
      <c r="BG51" s="167"/>
      <c r="BH51" s="167"/>
      <c r="BI51" s="164"/>
      <c r="BJ51" s="165"/>
      <c r="BK51" s="163"/>
      <c r="BL51" s="166"/>
      <c r="BM51" s="167"/>
      <c r="BN51" s="167"/>
      <c r="BO51" s="164"/>
      <c r="BP51" s="165"/>
      <c r="BQ51" s="163"/>
      <c r="BR51" s="166"/>
      <c r="BS51" s="167"/>
      <c r="BT51" s="167"/>
      <c r="BU51" s="164"/>
      <c r="BV51" s="165"/>
      <c r="BW51" s="163"/>
      <c r="BX51" s="166"/>
      <c r="BY51" s="167"/>
      <c r="BZ51" s="167"/>
      <c r="CA51" s="164"/>
      <c r="CB51" s="165"/>
      <c r="CC51" s="163"/>
      <c r="CD51" s="166"/>
      <c r="CE51" s="167"/>
      <c r="CF51" s="167"/>
      <c r="CG51" s="164"/>
      <c r="CH51" s="165"/>
      <c r="CI51" s="163"/>
      <c r="CJ51" s="166"/>
      <c r="CK51" s="167"/>
      <c r="CL51" s="167"/>
      <c r="CM51" s="164"/>
      <c r="CN51" s="165"/>
      <c r="CO51" s="163"/>
      <c r="CP51" s="166"/>
      <c r="CQ51" s="167"/>
      <c r="CR51" s="167"/>
      <c r="CS51" s="164"/>
      <c r="CT51" s="165"/>
      <c r="CU51" s="163"/>
      <c r="CV51" s="166"/>
      <c r="CW51" s="167"/>
      <c r="CX51" s="167"/>
      <c r="CY51" s="164"/>
      <c r="CZ51" s="165"/>
      <c r="DA51" s="163"/>
      <c r="DB51" s="166"/>
      <c r="DC51" s="167"/>
      <c r="DD51" s="167"/>
      <c r="DE51" s="164"/>
      <c r="DF51" s="165"/>
      <c r="DG51" s="163"/>
      <c r="DH51" s="166"/>
      <c r="DI51" s="167"/>
      <c r="DJ51" s="167"/>
      <c r="DK51" s="164"/>
      <c r="DL51" s="165"/>
      <c r="DM51" s="163"/>
      <c r="DN51" s="166"/>
      <c r="DO51" s="167"/>
      <c r="DP51" s="167"/>
      <c r="DQ51" s="164"/>
      <c r="DR51" s="165"/>
      <c r="DS51" s="163"/>
      <c r="DT51" s="166"/>
      <c r="DU51" s="167"/>
      <c r="DV51" s="167"/>
      <c r="DW51" s="164"/>
      <c r="DX51" s="165"/>
      <c r="DY51" s="163"/>
      <c r="DZ51" s="166"/>
      <c r="EA51" s="167"/>
      <c r="EB51" s="167"/>
      <c r="EC51" s="164"/>
      <c r="ED51" s="165"/>
      <c r="EE51" s="163"/>
      <c r="EF51" s="166"/>
      <c r="EG51" s="167"/>
      <c r="EH51" s="167"/>
      <c r="EI51" s="164"/>
      <c r="EJ51" s="165"/>
      <c r="EK51" s="163"/>
      <c r="EL51" s="166"/>
      <c r="EM51" s="167"/>
      <c r="EN51" s="167"/>
      <c r="EO51" s="164"/>
      <c r="EP51" s="165"/>
      <c r="EQ51" s="163"/>
      <c r="ER51" s="166"/>
      <c r="ES51" s="167"/>
      <c r="ET51" s="167"/>
      <c r="EU51" s="164"/>
      <c r="EV51" s="165"/>
      <c r="EW51" s="163"/>
      <c r="EX51" s="166"/>
      <c r="EY51" s="167"/>
      <c r="EZ51" s="167"/>
      <c r="FA51" s="164"/>
      <c r="FB51" s="165"/>
      <c r="FC51" s="163"/>
      <c r="FD51" s="166"/>
      <c r="FE51" s="167"/>
      <c r="FF51" s="167"/>
      <c r="FG51" s="164"/>
      <c r="FH51" s="165"/>
      <c r="FI51" s="163"/>
      <c r="FJ51" s="166"/>
      <c r="FK51" s="167"/>
      <c r="FL51" s="167"/>
      <c r="FM51" s="164"/>
      <c r="FN51" s="165"/>
      <c r="FO51" s="163"/>
      <c r="FP51" s="166"/>
      <c r="FQ51" s="167"/>
      <c r="FR51" s="167"/>
      <c r="FS51" s="164"/>
      <c r="FT51" s="165"/>
      <c r="FU51" s="163"/>
      <c r="FV51" s="166"/>
      <c r="FW51" s="167"/>
      <c r="FX51" s="167"/>
      <c r="FY51" s="164"/>
      <c r="FZ51" s="165"/>
      <c r="GA51" s="163"/>
      <c r="GB51" s="166"/>
      <c r="GC51" s="167"/>
      <c r="GD51" s="167"/>
      <c r="GE51" s="164"/>
      <c r="GF51" s="165"/>
      <c r="GG51" s="163"/>
      <c r="GH51" s="166"/>
      <c r="GI51" s="167"/>
      <c r="GJ51" s="167"/>
      <c r="GK51" s="164"/>
      <c r="GL51" s="165"/>
      <c r="GM51" s="163"/>
      <c r="GN51" s="166"/>
      <c r="GO51" s="167"/>
      <c r="GP51" s="167"/>
      <c r="GQ51" s="164"/>
      <c r="GR51" s="165"/>
      <c r="GS51" s="163"/>
      <c r="GT51" s="166"/>
      <c r="GU51" s="167"/>
      <c r="GV51" s="167"/>
      <c r="GW51" s="164"/>
      <c r="GX51" s="165"/>
      <c r="GY51" s="163"/>
      <c r="GZ51" s="166"/>
      <c r="HA51" s="167"/>
      <c r="HB51" s="167"/>
      <c r="HC51" s="164"/>
      <c r="HD51" s="165"/>
      <c r="HE51" s="163"/>
      <c r="HF51" s="166"/>
      <c r="HG51" s="167"/>
      <c r="HH51" s="167"/>
      <c r="HI51" s="164"/>
      <c r="HJ51" s="165"/>
      <c r="HK51" s="163"/>
      <c r="HL51" s="166"/>
      <c r="HM51" s="167"/>
      <c r="HN51" s="167"/>
      <c r="HO51" s="164"/>
      <c r="HP51" s="165"/>
      <c r="HQ51" s="163"/>
      <c r="HR51" s="166"/>
      <c r="HS51" s="167"/>
      <c r="HT51" s="167"/>
      <c r="HU51" s="164"/>
      <c r="HV51" s="165"/>
      <c r="HW51" s="163"/>
      <c r="HX51" s="166"/>
      <c r="HY51" s="167"/>
      <c r="HZ51" s="167"/>
      <c r="IA51" s="164"/>
      <c r="IB51" s="165"/>
      <c r="IC51" s="163"/>
      <c r="ID51" s="166"/>
      <c r="IE51" s="167"/>
      <c r="IF51" s="167"/>
      <c r="IG51" s="164"/>
      <c r="IH51" s="165"/>
      <c r="II51" s="163"/>
      <c r="IJ51" s="166"/>
      <c r="IK51" s="167"/>
      <c r="IL51" s="167"/>
      <c r="IM51" s="164"/>
      <c r="IN51" s="165"/>
      <c r="IO51" s="163"/>
      <c r="IP51" s="166"/>
      <c r="IQ51" s="167"/>
      <c r="IR51" s="167"/>
      <c r="IS51" s="164"/>
      <c r="IT51" s="165"/>
      <c r="IU51" s="163"/>
      <c r="IV51" s="166"/>
    </row>
    <row r="52" spans="1:256" s="228" customFormat="1" ht="12.75">
      <c r="A52" s="227">
        <v>33</v>
      </c>
      <c r="B52" s="165" t="s">
        <v>465</v>
      </c>
      <c r="C52" s="163" t="s">
        <v>315</v>
      </c>
      <c r="D52" s="166">
        <v>2</v>
      </c>
      <c r="E52" s="167"/>
      <c r="F52" s="167">
        <f t="shared" si="0"/>
        <v>0</v>
      </c>
      <c r="G52" s="164"/>
      <c r="H52" s="165"/>
      <c r="I52" s="163"/>
      <c r="J52" s="166"/>
      <c r="K52" s="167"/>
      <c r="L52" s="167"/>
      <c r="M52" s="164"/>
      <c r="N52" s="165"/>
      <c r="O52" s="163"/>
      <c r="P52" s="166"/>
      <c r="Q52" s="167"/>
      <c r="R52" s="167"/>
      <c r="S52" s="164"/>
      <c r="T52" s="165"/>
      <c r="U52" s="163"/>
      <c r="V52" s="166"/>
      <c r="W52" s="167"/>
      <c r="X52" s="167"/>
      <c r="Y52" s="164"/>
      <c r="Z52" s="165"/>
      <c r="AA52" s="163"/>
      <c r="AB52" s="166"/>
      <c r="AC52" s="167"/>
      <c r="AD52" s="167"/>
      <c r="AE52" s="164"/>
      <c r="AF52" s="165"/>
      <c r="AG52" s="163"/>
      <c r="AH52" s="166"/>
      <c r="AI52" s="167"/>
      <c r="AJ52" s="167"/>
      <c r="AK52" s="164"/>
      <c r="AL52" s="165"/>
      <c r="AM52" s="163"/>
      <c r="AN52" s="166"/>
      <c r="AO52" s="167"/>
      <c r="AP52" s="167"/>
      <c r="AQ52" s="164"/>
      <c r="AR52" s="165"/>
      <c r="AS52" s="163"/>
      <c r="AT52" s="166"/>
      <c r="AU52" s="167"/>
      <c r="AV52" s="167"/>
      <c r="AW52" s="164"/>
      <c r="AX52" s="165"/>
      <c r="AY52" s="163"/>
      <c r="AZ52" s="166"/>
      <c r="BA52" s="167"/>
      <c r="BB52" s="167"/>
      <c r="BC52" s="164"/>
      <c r="BD52" s="165"/>
      <c r="BE52" s="163"/>
      <c r="BF52" s="166"/>
      <c r="BG52" s="167"/>
      <c r="BH52" s="167"/>
      <c r="BI52" s="164"/>
      <c r="BJ52" s="165"/>
      <c r="BK52" s="163"/>
      <c r="BL52" s="166"/>
      <c r="BM52" s="167"/>
      <c r="BN52" s="167"/>
      <c r="BO52" s="164"/>
      <c r="BP52" s="165"/>
      <c r="BQ52" s="163"/>
      <c r="BR52" s="166"/>
      <c r="BS52" s="167"/>
      <c r="BT52" s="167"/>
      <c r="BU52" s="164"/>
      <c r="BV52" s="165"/>
      <c r="BW52" s="163"/>
      <c r="BX52" s="166"/>
      <c r="BY52" s="167"/>
      <c r="BZ52" s="167"/>
      <c r="CA52" s="164"/>
      <c r="CB52" s="165"/>
      <c r="CC52" s="163"/>
      <c r="CD52" s="166"/>
      <c r="CE52" s="167"/>
      <c r="CF52" s="167"/>
      <c r="CG52" s="164"/>
      <c r="CH52" s="165"/>
      <c r="CI52" s="163"/>
      <c r="CJ52" s="166"/>
      <c r="CK52" s="167"/>
      <c r="CL52" s="167"/>
      <c r="CM52" s="164"/>
      <c r="CN52" s="165"/>
      <c r="CO52" s="163"/>
      <c r="CP52" s="166"/>
      <c r="CQ52" s="167"/>
      <c r="CR52" s="167"/>
      <c r="CS52" s="164"/>
      <c r="CT52" s="165"/>
      <c r="CU52" s="163"/>
      <c r="CV52" s="166"/>
      <c r="CW52" s="167"/>
      <c r="CX52" s="167"/>
      <c r="CY52" s="164"/>
      <c r="CZ52" s="165"/>
      <c r="DA52" s="163"/>
      <c r="DB52" s="166"/>
      <c r="DC52" s="167"/>
      <c r="DD52" s="167"/>
      <c r="DE52" s="164"/>
      <c r="DF52" s="165"/>
      <c r="DG52" s="163"/>
      <c r="DH52" s="166"/>
      <c r="DI52" s="167"/>
      <c r="DJ52" s="167"/>
      <c r="DK52" s="164"/>
      <c r="DL52" s="165"/>
      <c r="DM52" s="163"/>
      <c r="DN52" s="166"/>
      <c r="DO52" s="167"/>
      <c r="DP52" s="167"/>
      <c r="DQ52" s="164"/>
      <c r="DR52" s="165"/>
      <c r="DS52" s="163"/>
      <c r="DT52" s="166"/>
      <c r="DU52" s="167"/>
      <c r="DV52" s="167"/>
      <c r="DW52" s="164"/>
      <c r="DX52" s="165"/>
      <c r="DY52" s="163"/>
      <c r="DZ52" s="166"/>
      <c r="EA52" s="167"/>
      <c r="EB52" s="167"/>
      <c r="EC52" s="164"/>
      <c r="ED52" s="165"/>
      <c r="EE52" s="163"/>
      <c r="EF52" s="166"/>
      <c r="EG52" s="167"/>
      <c r="EH52" s="167"/>
      <c r="EI52" s="164"/>
      <c r="EJ52" s="165"/>
      <c r="EK52" s="163"/>
      <c r="EL52" s="166"/>
      <c r="EM52" s="167"/>
      <c r="EN52" s="167"/>
      <c r="EO52" s="164"/>
      <c r="EP52" s="165"/>
      <c r="EQ52" s="163"/>
      <c r="ER52" s="166"/>
      <c r="ES52" s="167"/>
      <c r="ET52" s="167"/>
      <c r="EU52" s="164"/>
      <c r="EV52" s="165"/>
      <c r="EW52" s="163"/>
      <c r="EX52" s="166"/>
      <c r="EY52" s="167"/>
      <c r="EZ52" s="167"/>
      <c r="FA52" s="164"/>
      <c r="FB52" s="165"/>
      <c r="FC52" s="163"/>
      <c r="FD52" s="166"/>
      <c r="FE52" s="167"/>
      <c r="FF52" s="167"/>
      <c r="FG52" s="164"/>
      <c r="FH52" s="165"/>
      <c r="FI52" s="163"/>
      <c r="FJ52" s="166"/>
      <c r="FK52" s="167"/>
      <c r="FL52" s="167"/>
      <c r="FM52" s="164"/>
      <c r="FN52" s="165"/>
      <c r="FO52" s="163"/>
      <c r="FP52" s="166"/>
      <c r="FQ52" s="167"/>
      <c r="FR52" s="167"/>
      <c r="FS52" s="164"/>
      <c r="FT52" s="165"/>
      <c r="FU52" s="163"/>
      <c r="FV52" s="166"/>
      <c r="FW52" s="167"/>
      <c r="FX52" s="167"/>
      <c r="FY52" s="164"/>
      <c r="FZ52" s="165"/>
      <c r="GA52" s="163"/>
      <c r="GB52" s="166"/>
      <c r="GC52" s="167"/>
      <c r="GD52" s="167"/>
      <c r="GE52" s="164"/>
      <c r="GF52" s="165"/>
      <c r="GG52" s="163"/>
      <c r="GH52" s="166"/>
      <c r="GI52" s="167"/>
      <c r="GJ52" s="167"/>
      <c r="GK52" s="164"/>
      <c r="GL52" s="165"/>
      <c r="GM52" s="163"/>
      <c r="GN52" s="166"/>
      <c r="GO52" s="167"/>
      <c r="GP52" s="167"/>
      <c r="GQ52" s="164"/>
      <c r="GR52" s="165"/>
      <c r="GS52" s="163"/>
      <c r="GT52" s="166"/>
      <c r="GU52" s="167"/>
      <c r="GV52" s="167"/>
      <c r="GW52" s="164"/>
      <c r="GX52" s="165"/>
      <c r="GY52" s="163"/>
      <c r="GZ52" s="166"/>
      <c r="HA52" s="167"/>
      <c r="HB52" s="167"/>
      <c r="HC52" s="164"/>
      <c r="HD52" s="165"/>
      <c r="HE52" s="163"/>
      <c r="HF52" s="166"/>
      <c r="HG52" s="167"/>
      <c r="HH52" s="167"/>
      <c r="HI52" s="164"/>
      <c r="HJ52" s="165"/>
      <c r="HK52" s="163"/>
      <c r="HL52" s="166"/>
      <c r="HM52" s="167"/>
      <c r="HN52" s="167"/>
      <c r="HO52" s="164"/>
      <c r="HP52" s="165"/>
      <c r="HQ52" s="163"/>
      <c r="HR52" s="166"/>
      <c r="HS52" s="167"/>
      <c r="HT52" s="167"/>
      <c r="HU52" s="164"/>
      <c r="HV52" s="165"/>
      <c r="HW52" s="163"/>
      <c r="HX52" s="166"/>
      <c r="HY52" s="167"/>
      <c r="HZ52" s="167"/>
      <c r="IA52" s="164"/>
      <c r="IB52" s="165"/>
      <c r="IC52" s="163"/>
      <c r="ID52" s="166"/>
      <c r="IE52" s="167"/>
      <c r="IF52" s="167"/>
      <c r="IG52" s="164"/>
      <c r="IH52" s="165"/>
      <c r="II52" s="163"/>
      <c r="IJ52" s="166"/>
      <c r="IK52" s="167"/>
      <c r="IL52" s="167"/>
      <c r="IM52" s="164"/>
      <c r="IN52" s="165"/>
      <c r="IO52" s="163"/>
      <c r="IP52" s="166"/>
      <c r="IQ52" s="167"/>
      <c r="IR52" s="167"/>
      <c r="IS52" s="164"/>
      <c r="IT52" s="165"/>
      <c r="IU52" s="163"/>
      <c r="IV52" s="166"/>
    </row>
    <row r="53" spans="1:256" s="228" customFormat="1" ht="12.75">
      <c r="A53" s="227">
        <v>34</v>
      </c>
      <c r="B53" s="165" t="s">
        <v>466</v>
      </c>
      <c r="C53" s="163" t="s">
        <v>315</v>
      </c>
      <c r="D53" s="166">
        <v>1</v>
      </c>
      <c r="E53" s="167"/>
      <c r="F53" s="167">
        <f t="shared" si="0"/>
        <v>0</v>
      </c>
      <c r="G53" s="164"/>
      <c r="H53" s="165"/>
      <c r="I53" s="163"/>
      <c r="J53" s="166"/>
      <c r="K53" s="167"/>
      <c r="L53" s="167"/>
      <c r="M53" s="164"/>
      <c r="N53" s="165"/>
      <c r="O53" s="163"/>
      <c r="P53" s="166"/>
      <c r="Q53" s="167"/>
      <c r="R53" s="167"/>
      <c r="S53" s="164"/>
      <c r="T53" s="165"/>
      <c r="U53" s="163"/>
      <c r="V53" s="166"/>
      <c r="W53" s="167"/>
      <c r="X53" s="167"/>
      <c r="Y53" s="164"/>
      <c r="Z53" s="165"/>
      <c r="AA53" s="163"/>
      <c r="AB53" s="166"/>
      <c r="AC53" s="167"/>
      <c r="AD53" s="167"/>
      <c r="AE53" s="164"/>
      <c r="AF53" s="165"/>
      <c r="AG53" s="163"/>
      <c r="AH53" s="166"/>
      <c r="AI53" s="167"/>
      <c r="AJ53" s="167"/>
      <c r="AK53" s="164"/>
      <c r="AL53" s="165"/>
      <c r="AM53" s="163"/>
      <c r="AN53" s="166"/>
      <c r="AO53" s="167"/>
      <c r="AP53" s="167"/>
      <c r="AQ53" s="164"/>
      <c r="AR53" s="165"/>
      <c r="AS53" s="163"/>
      <c r="AT53" s="166"/>
      <c r="AU53" s="167"/>
      <c r="AV53" s="167"/>
      <c r="AW53" s="164"/>
      <c r="AX53" s="165"/>
      <c r="AY53" s="163"/>
      <c r="AZ53" s="166"/>
      <c r="BA53" s="167"/>
      <c r="BB53" s="167"/>
      <c r="BC53" s="164"/>
      <c r="BD53" s="165"/>
      <c r="BE53" s="163"/>
      <c r="BF53" s="166"/>
      <c r="BG53" s="167"/>
      <c r="BH53" s="167"/>
      <c r="BI53" s="164"/>
      <c r="BJ53" s="165"/>
      <c r="BK53" s="163"/>
      <c r="BL53" s="166"/>
      <c r="BM53" s="167"/>
      <c r="BN53" s="167"/>
      <c r="BO53" s="164"/>
      <c r="BP53" s="165"/>
      <c r="BQ53" s="163"/>
      <c r="BR53" s="166"/>
      <c r="BS53" s="167"/>
      <c r="BT53" s="167"/>
      <c r="BU53" s="164"/>
      <c r="BV53" s="165"/>
      <c r="BW53" s="163"/>
      <c r="BX53" s="166"/>
      <c r="BY53" s="167"/>
      <c r="BZ53" s="167"/>
      <c r="CA53" s="164"/>
      <c r="CB53" s="165"/>
      <c r="CC53" s="163"/>
      <c r="CD53" s="166"/>
      <c r="CE53" s="167"/>
      <c r="CF53" s="167"/>
      <c r="CG53" s="164"/>
      <c r="CH53" s="165"/>
      <c r="CI53" s="163"/>
      <c r="CJ53" s="166"/>
      <c r="CK53" s="167"/>
      <c r="CL53" s="167"/>
      <c r="CM53" s="164"/>
      <c r="CN53" s="165"/>
      <c r="CO53" s="163"/>
      <c r="CP53" s="166"/>
      <c r="CQ53" s="167"/>
      <c r="CR53" s="167"/>
      <c r="CS53" s="164"/>
      <c r="CT53" s="165"/>
      <c r="CU53" s="163"/>
      <c r="CV53" s="166"/>
      <c r="CW53" s="167"/>
      <c r="CX53" s="167"/>
      <c r="CY53" s="164"/>
      <c r="CZ53" s="165"/>
      <c r="DA53" s="163"/>
      <c r="DB53" s="166"/>
      <c r="DC53" s="167"/>
      <c r="DD53" s="167"/>
      <c r="DE53" s="164"/>
      <c r="DF53" s="165"/>
      <c r="DG53" s="163"/>
      <c r="DH53" s="166"/>
      <c r="DI53" s="167"/>
      <c r="DJ53" s="167"/>
      <c r="DK53" s="164"/>
      <c r="DL53" s="165"/>
      <c r="DM53" s="163"/>
      <c r="DN53" s="166"/>
      <c r="DO53" s="167"/>
      <c r="DP53" s="167"/>
      <c r="DQ53" s="164"/>
      <c r="DR53" s="165"/>
      <c r="DS53" s="163"/>
      <c r="DT53" s="166"/>
      <c r="DU53" s="167"/>
      <c r="DV53" s="167"/>
      <c r="DW53" s="164"/>
      <c r="DX53" s="165"/>
      <c r="DY53" s="163"/>
      <c r="DZ53" s="166"/>
      <c r="EA53" s="167"/>
      <c r="EB53" s="167"/>
      <c r="EC53" s="164"/>
      <c r="ED53" s="165"/>
      <c r="EE53" s="163"/>
      <c r="EF53" s="166"/>
      <c r="EG53" s="167"/>
      <c r="EH53" s="167"/>
      <c r="EI53" s="164"/>
      <c r="EJ53" s="165"/>
      <c r="EK53" s="163"/>
      <c r="EL53" s="166"/>
      <c r="EM53" s="167"/>
      <c r="EN53" s="167"/>
      <c r="EO53" s="164"/>
      <c r="EP53" s="165"/>
      <c r="EQ53" s="163"/>
      <c r="ER53" s="166"/>
      <c r="ES53" s="167"/>
      <c r="ET53" s="167"/>
      <c r="EU53" s="164"/>
      <c r="EV53" s="165"/>
      <c r="EW53" s="163"/>
      <c r="EX53" s="166"/>
      <c r="EY53" s="167"/>
      <c r="EZ53" s="167"/>
      <c r="FA53" s="164"/>
      <c r="FB53" s="165"/>
      <c r="FC53" s="163"/>
      <c r="FD53" s="166"/>
      <c r="FE53" s="167"/>
      <c r="FF53" s="167"/>
      <c r="FG53" s="164"/>
      <c r="FH53" s="165"/>
      <c r="FI53" s="163"/>
      <c r="FJ53" s="166"/>
      <c r="FK53" s="167"/>
      <c r="FL53" s="167"/>
      <c r="FM53" s="164"/>
      <c r="FN53" s="165"/>
      <c r="FO53" s="163"/>
      <c r="FP53" s="166"/>
      <c r="FQ53" s="167"/>
      <c r="FR53" s="167"/>
      <c r="FS53" s="164"/>
      <c r="FT53" s="165"/>
      <c r="FU53" s="163"/>
      <c r="FV53" s="166"/>
      <c r="FW53" s="167"/>
      <c r="FX53" s="167"/>
      <c r="FY53" s="164"/>
      <c r="FZ53" s="165"/>
      <c r="GA53" s="163"/>
      <c r="GB53" s="166"/>
      <c r="GC53" s="167"/>
      <c r="GD53" s="167"/>
      <c r="GE53" s="164"/>
      <c r="GF53" s="165"/>
      <c r="GG53" s="163"/>
      <c r="GH53" s="166"/>
      <c r="GI53" s="167"/>
      <c r="GJ53" s="167"/>
      <c r="GK53" s="164"/>
      <c r="GL53" s="165"/>
      <c r="GM53" s="163"/>
      <c r="GN53" s="166"/>
      <c r="GO53" s="167"/>
      <c r="GP53" s="167"/>
      <c r="GQ53" s="164"/>
      <c r="GR53" s="165"/>
      <c r="GS53" s="163"/>
      <c r="GT53" s="166"/>
      <c r="GU53" s="167"/>
      <c r="GV53" s="167"/>
      <c r="GW53" s="164"/>
      <c r="GX53" s="165"/>
      <c r="GY53" s="163"/>
      <c r="GZ53" s="166"/>
      <c r="HA53" s="167"/>
      <c r="HB53" s="167"/>
      <c r="HC53" s="164"/>
      <c r="HD53" s="165"/>
      <c r="HE53" s="163"/>
      <c r="HF53" s="166"/>
      <c r="HG53" s="167"/>
      <c r="HH53" s="167"/>
      <c r="HI53" s="164"/>
      <c r="HJ53" s="165"/>
      <c r="HK53" s="163"/>
      <c r="HL53" s="166"/>
      <c r="HM53" s="167"/>
      <c r="HN53" s="167"/>
      <c r="HO53" s="164"/>
      <c r="HP53" s="165"/>
      <c r="HQ53" s="163"/>
      <c r="HR53" s="166"/>
      <c r="HS53" s="167"/>
      <c r="HT53" s="167"/>
      <c r="HU53" s="164"/>
      <c r="HV53" s="165"/>
      <c r="HW53" s="163"/>
      <c r="HX53" s="166"/>
      <c r="HY53" s="167"/>
      <c r="HZ53" s="167"/>
      <c r="IA53" s="164"/>
      <c r="IB53" s="165"/>
      <c r="IC53" s="163"/>
      <c r="ID53" s="166"/>
      <c r="IE53" s="167"/>
      <c r="IF53" s="167"/>
      <c r="IG53" s="164"/>
      <c r="IH53" s="165"/>
      <c r="II53" s="163"/>
      <c r="IJ53" s="166"/>
      <c r="IK53" s="167"/>
      <c r="IL53" s="167"/>
      <c r="IM53" s="164"/>
      <c r="IN53" s="165"/>
      <c r="IO53" s="163"/>
      <c r="IP53" s="166"/>
      <c r="IQ53" s="167"/>
      <c r="IR53" s="167"/>
      <c r="IS53" s="164"/>
      <c r="IT53" s="165"/>
      <c r="IU53" s="163"/>
      <c r="IV53" s="166"/>
    </row>
    <row r="54" spans="1:256" s="228" customFormat="1" ht="12.75">
      <c r="A54" s="227">
        <v>35</v>
      </c>
      <c r="B54" s="165" t="s">
        <v>467</v>
      </c>
      <c r="C54" s="163" t="s">
        <v>315</v>
      </c>
      <c r="D54" s="166">
        <v>1</v>
      </c>
      <c r="E54" s="167"/>
      <c r="F54" s="167">
        <f t="shared" si="0"/>
        <v>0</v>
      </c>
      <c r="G54" s="164"/>
      <c r="H54" s="165"/>
      <c r="I54" s="163"/>
      <c r="J54" s="166"/>
      <c r="K54" s="167"/>
      <c r="L54" s="167"/>
      <c r="M54" s="164"/>
      <c r="N54" s="165"/>
      <c r="O54" s="163"/>
      <c r="P54" s="166"/>
      <c r="Q54" s="167"/>
      <c r="R54" s="167"/>
      <c r="S54" s="164"/>
      <c r="T54" s="165"/>
      <c r="U54" s="163"/>
      <c r="V54" s="166"/>
      <c r="W54" s="167"/>
      <c r="X54" s="167"/>
      <c r="Y54" s="164"/>
      <c r="Z54" s="165"/>
      <c r="AA54" s="163"/>
      <c r="AB54" s="166"/>
      <c r="AC54" s="167"/>
      <c r="AD54" s="167"/>
      <c r="AE54" s="164"/>
      <c r="AF54" s="165"/>
      <c r="AG54" s="163"/>
      <c r="AH54" s="166"/>
      <c r="AI54" s="167"/>
      <c r="AJ54" s="167"/>
      <c r="AK54" s="164"/>
      <c r="AL54" s="165"/>
      <c r="AM54" s="163"/>
      <c r="AN54" s="166"/>
      <c r="AO54" s="167"/>
      <c r="AP54" s="167"/>
      <c r="AQ54" s="164"/>
      <c r="AR54" s="165"/>
      <c r="AS54" s="163"/>
      <c r="AT54" s="166"/>
      <c r="AU54" s="167"/>
      <c r="AV54" s="167"/>
      <c r="AW54" s="164"/>
      <c r="AX54" s="165"/>
      <c r="AY54" s="163"/>
      <c r="AZ54" s="166"/>
      <c r="BA54" s="167"/>
      <c r="BB54" s="167"/>
      <c r="BC54" s="164"/>
      <c r="BD54" s="165"/>
      <c r="BE54" s="163"/>
      <c r="BF54" s="166"/>
      <c r="BG54" s="167"/>
      <c r="BH54" s="167"/>
      <c r="BI54" s="164"/>
      <c r="BJ54" s="165"/>
      <c r="BK54" s="163"/>
      <c r="BL54" s="166"/>
      <c r="BM54" s="167"/>
      <c r="BN54" s="167"/>
      <c r="BO54" s="164"/>
      <c r="BP54" s="165"/>
      <c r="BQ54" s="163"/>
      <c r="BR54" s="166"/>
      <c r="BS54" s="167"/>
      <c r="BT54" s="167"/>
      <c r="BU54" s="164"/>
      <c r="BV54" s="165"/>
      <c r="BW54" s="163"/>
      <c r="BX54" s="166"/>
      <c r="BY54" s="167"/>
      <c r="BZ54" s="167"/>
      <c r="CA54" s="164"/>
      <c r="CB54" s="165"/>
      <c r="CC54" s="163"/>
      <c r="CD54" s="166"/>
      <c r="CE54" s="167"/>
      <c r="CF54" s="167"/>
      <c r="CG54" s="164"/>
      <c r="CH54" s="165"/>
      <c r="CI54" s="163"/>
      <c r="CJ54" s="166"/>
      <c r="CK54" s="167"/>
      <c r="CL54" s="167"/>
      <c r="CM54" s="164"/>
      <c r="CN54" s="165"/>
      <c r="CO54" s="163"/>
      <c r="CP54" s="166"/>
      <c r="CQ54" s="167"/>
      <c r="CR54" s="167"/>
      <c r="CS54" s="164"/>
      <c r="CT54" s="165"/>
      <c r="CU54" s="163"/>
      <c r="CV54" s="166"/>
      <c r="CW54" s="167"/>
      <c r="CX54" s="167"/>
      <c r="CY54" s="164"/>
      <c r="CZ54" s="165"/>
      <c r="DA54" s="163"/>
      <c r="DB54" s="166"/>
      <c r="DC54" s="167"/>
      <c r="DD54" s="167"/>
      <c r="DE54" s="164"/>
      <c r="DF54" s="165"/>
      <c r="DG54" s="163"/>
      <c r="DH54" s="166"/>
      <c r="DI54" s="167"/>
      <c r="DJ54" s="167"/>
      <c r="DK54" s="164"/>
      <c r="DL54" s="165"/>
      <c r="DM54" s="163"/>
      <c r="DN54" s="166"/>
      <c r="DO54" s="167"/>
      <c r="DP54" s="167"/>
      <c r="DQ54" s="164"/>
      <c r="DR54" s="165"/>
      <c r="DS54" s="163"/>
      <c r="DT54" s="166"/>
      <c r="DU54" s="167"/>
      <c r="DV54" s="167"/>
      <c r="DW54" s="164"/>
      <c r="DX54" s="165"/>
      <c r="DY54" s="163"/>
      <c r="DZ54" s="166"/>
      <c r="EA54" s="167"/>
      <c r="EB54" s="167"/>
      <c r="EC54" s="164"/>
      <c r="ED54" s="165"/>
      <c r="EE54" s="163"/>
      <c r="EF54" s="166"/>
      <c r="EG54" s="167"/>
      <c r="EH54" s="167"/>
      <c r="EI54" s="164"/>
      <c r="EJ54" s="165"/>
      <c r="EK54" s="163"/>
      <c r="EL54" s="166"/>
      <c r="EM54" s="167"/>
      <c r="EN54" s="167"/>
      <c r="EO54" s="164"/>
      <c r="EP54" s="165"/>
      <c r="EQ54" s="163"/>
      <c r="ER54" s="166"/>
      <c r="ES54" s="167"/>
      <c r="ET54" s="167"/>
      <c r="EU54" s="164"/>
      <c r="EV54" s="165"/>
      <c r="EW54" s="163"/>
      <c r="EX54" s="166"/>
      <c r="EY54" s="167"/>
      <c r="EZ54" s="167"/>
      <c r="FA54" s="164"/>
      <c r="FB54" s="165"/>
      <c r="FC54" s="163"/>
      <c r="FD54" s="166"/>
      <c r="FE54" s="167"/>
      <c r="FF54" s="167"/>
      <c r="FG54" s="164"/>
      <c r="FH54" s="165"/>
      <c r="FI54" s="163"/>
      <c r="FJ54" s="166"/>
      <c r="FK54" s="167"/>
      <c r="FL54" s="167"/>
      <c r="FM54" s="164"/>
      <c r="FN54" s="165"/>
      <c r="FO54" s="163"/>
      <c r="FP54" s="166"/>
      <c r="FQ54" s="167"/>
      <c r="FR54" s="167"/>
      <c r="FS54" s="164"/>
      <c r="FT54" s="165"/>
      <c r="FU54" s="163"/>
      <c r="FV54" s="166"/>
      <c r="FW54" s="167"/>
      <c r="FX54" s="167"/>
      <c r="FY54" s="164"/>
      <c r="FZ54" s="165"/>
      <c r="GA54" s="163"/>
      <c r="GB54" s="166"/>
      <c r="GC54" s="167"/>
      <c r="GD54" s="167"/>
      <c r="GE54" s="164"/>
      <c r="GF54" s="165"/>
      <c r="GG54" s="163"/>
      <c r="GH54" s="166"/>
      <c r="GI54" s="167"/>
      <c r="GJ54" s="167"/>
      <c r="GK54" s="164"/>
      <c r="GL54" s="165"/>
      <c r="GM54" s="163"/>
      <c r="GN54" s="166"/>
      <c r="GO54" s="167"/>
      <c r="GP54" s="167"/>
      <c r="GQ54" s="164"/>
      <c r="GR54" s="165"/>
      <c r="GS54" s="163"/>
      <c r="GT54" s="166"/>
      <c r="GU54" s="167"/>
      <c r="GV54" s="167"/>
      <c r="GW54" s="164"/>
      <c r="GX54" s="165"/>
      <c r="GY54" s="163"/>
      <c r="GZ54" s="166"/>
      <c r="HA54" s="167"/>
      <c r="HB54" s="167"/>
      <c r="HC54" s="164"/>
      <c r="HD54" s="165"/>
      <c r="HE54" s="163"/>
      <c r="HF54" s="166"/>
      <c r="HG54" s="167"/>
      <c r="HH54" s="167"/>
      <c r="HI54" s="164"/>
      <c r="HJ54" s="165"/>
      <c r="HK54" s="163"/>
      <c r="HL54" s="166"/>
      <c r="HM54" s="167"/>
      <c r="HN54" s="167"/>
      <c r="HO54" s="164"/>
      <c r="HP54" s="165"/>
      <c r="HQ54" s="163"/>
      <c r="HR54" s="166"/>
      <c r="HS54" s="167"/>
      <c r="HT54" s="167"/>
      <c r="HU54" s="164"/>
      <c r="HV54" s="165"/>
      <c r="HW54" s="163"/>
      <c r="HX54" s="166"/>
      <c r="HY54" s="167"/>
      <c r="HZ54" s="167"/>
      <c r="IA54" s="164"/>
      <c r="IB54" s="165"/>
      <c r="IC54" s="163"/>
      <c r="ID54" s="166"/>
      <c r="IE54" s="167"/>
      <c r="IF54" s="167"/>
      <c r="IG54" s="164"/>
      <c r="IH54" s="165"/>
      <c r="II54" s="163"/>
      <c r="IJ54" s="166"/>
      <c r="IK54" s="167"/>
      <c r="IL54" s="167"/>
      <c r="IM54" s="164"/>
      <c r="IN54" s="165"/>
      <c r="IO54" s="163"/>
      <c r="IP54" s="166"/>
      <c r="IQ54" s="167"/>
      <c r="IR54" s="167"/>
      <c r="IS54" s="164"/>
      <c r="IT54" s="165"/>
      <c r="IU54" s="163"/>
      <c r="IV54" s="166"/>
    </row>
    <row r="55" spans="1:256" s="228" customFormat="1" ht="12.75">
      <c r="A55" s="227">
        <v>36</v>
      </c>
      <c r="B55" s="165" t="s">
        <v>468</v>
      </c>
      <c r="C55" s="163" t="s">
        <v>161</v>
      </c>
      <c r="D55" s="166">
        <v>20</v>
      </c>
      <c r="E55" s="167"/>
      <c r="F55" s="167">
        <f t="shared" si="0"/>
        <v>0</v>
      </c>
      <c r="G55" s="164"/>
      <c r="H55" s="165"/>
      <c r="I55" s="163"/>
      <c r="J55" s="166"/>
      <c r="K55" s="167"/>
      <c r="L55" s="167"/>
      <c r="M55" s="164"/>
      <c r="N55" s="165"/>
      <c r="O55" s="163"/>
      <c r="P55" s="166"/>
      <c r="Q55" s="167"/>
      <c r="R55" s="167"/>
      <c r="S55" s="164"/>
      <c r="T55" s="165"/>
      <c r="U55" s="163"/>
      <c r="V55" s="166"/>
      <c r="W55" s="167"/>
      <c r="X55" s="167"/>
      <c r="Y55" s="164"/>
      <c r="Z55" s="165"/>
      <c r="AA55" s="163"/>
      <c r="AB55" s="166"/>
      <c r="AC55" s="167"/>
      <c r="AD55" s="167"/>
      <c r="AE55" s="164"/>
      <c r="AF55" s="165"/>
      <c r="AG55" s="163"/>
      <c r="AH55" s="166"/>
      <c r="AI55" s="167"/>
      <c r="AJ55" s="167"/>
      <c r="AK55" s="164"/>
      <c r="AL55" s="165"/>
      <c r="AM55" s="163"/>
      <c r="AN55" s="166"/>
      <c r="AO55" s="167"/>
      <c r="AP55" s="167"/>
      <c r="AQ55" s="164"/>
      <c r="AR55" s="165"/>
      <c r="AS55" s="163"/>
      <c r="AT55" s="166"/>
      <c r="AU55" s="167"/>
      <c r="AV55" s="167"/>
      <c r="AW55" s="164"/>
      <c r="AX55" s="165"/>
      <c r="AY55" s="163"/>
      <c r="AZ55" s="166"/>
      <c r="BA55" s="167"/>
      <c r="BB55" s="167"/>
      <c r="BC55" s="164"/>
      <c r="BD55" s="165"/>
      <c r="BE55" s="163"/>
      <c r="BF55" s="166"/>
      <c r="BG55" s="167"/>
      <c r="BH55" s="167"/>
      <c r="BI55" s="164"/>
      <c r="BJ55" s="165"/>
      <c r="BK55" s="163"/>
      <c r="BL55" s="166"/>
      <c r="BM55" s="167"/>
      <c r="BN55" s="167"/>
      <c r="BO55" s="164"/>
      <c r="BP55" s="165"/>
      <c r="BQ55" s="163"/>
      <c r="BR55" s="166"/>
      <c r="BS55" s="167"/>
      <c r="BT55" s="167"/>
      <c r="BU55" s="164"/>
      <c r="BV55" s="165"/>
      <c r="BW55" s="163"/>
      <c r="BX55" s="166"/>
      <c r="BY55" s="167"/>
      <c r="BZ55" s="167"/>
      <c r="CA55" s="164"/>
      <c r="CB55" s="165"/>
      <c r="CC55" s="163"/>
      <c r="CD55" s="166"/>
      <c r="CE55" s="167"/>
      <c r="CF55" s="167"/>
      <c r="CG55" s="164"/>
      <c r="CH55" s="165"/>
      <c r="CI55" s="163"/>
      <c r="CJ55" s="166"/>
      <c r="CK55" s="167"/>
      <c r="CL55" s="167"/>
      <c r="CM55" s="164"/>
      <c r="CN55" s="165"/>
      <c r="CO55" s="163"/>
      <c r="CP55" s="166"/>
      <c r="CQ55" s="167"/>
      <c r="CR55" s="167"/>
      <c r="CS55" s="164"/>
      <c r="CT55" s="165"/>
      <c r="CU55" s="163"/>
      <c r="CV55" s="166"/>
      <c r="CW55" s="167"/>
      <c r="CX55" s="167"/>
      <c r="CY55" s="164"/>
      <c r="CZ55" s="165"/>
      <c r="DA55" s="163"/>
      <c r="DB55" s="166"/>
      <c r="DC55" s="167"/>
      <c r="DD55" s="167"/>
      <c r="DE55" s="164"/>
      <c r="DF55" s="165"/>
      <c r="DG55" s="163"/>
      <c r="DH55" s="166"/>
      <c r="DI55" s="167"/>
      <c r="DJ55" s="167"/>
      <c r="DK55" s="164"/>
      <c r="DL55" s="165"/>
      <c r="DM55" s="163"/>
      <c r="DN55" s="166"/>
      <c r="DO55" s="167"/>
      <c r="DP55" s="167"/>
      <c r="DQ55" s="164"/>
      <c r="DR55" s="165"/>
      <c r="DS55" s="163"/>
      <c r="DT55" s="166"/>
      <c r="DU55" s="167"/>
      <c r="DV55" s="167"/>
      <c r="DW55" s="164"/>
      <c r="DX55" s="165"/>
      <c r="DY55" s="163"/>
      <c r="DZ55" s="166"/>
      <c r="EA55" s="167"/>
      <c r="EB55" s="167"/>
      <c r="EC55" s="164"/>
      <c r="ED55" s="165"/>
      <c r="EE55" s="163"/>
      <c r="EF55" s="166"/>
      <c r="EG55" s="167"/>
      <c r="EH55" s="167"/>
      <c r="EI55" s="164"/>
      <c r="EJ55" s="165"/>
      <c r="EK55" s="163"/>
      <c r="EL55" s="166"/>
      <c r="EM55" s="167"/>
      <c r="EN55" s="167"/>
      <c r="EO55" s="164"/>
      <c r="EP55" s="165"/>
      <c r="EQ55" s="163"/>
      <c r="ER55" s="166"/>
      <c r="ES55" s="167"/>
      <c r="ET55" s="167"/>
      <c r="EU55" s="164"/>
      <c r="EV55" s="165"/>
      <c r="EW55" s="163"/>
      <c r="EX55" s="166"/>
      <c r="EY55" s="167"/>
      <c r="EZ55" s="167"/>
      <c r="FA55" s="164"/>
      <c r="FB55" s="165"/>
      <c r="FC55" s="163"/>
      <c r="FD55" s="166"/>
      <c r="FE55" s="167"/>
      <c r="FF55" s="167"/>
      <c r="FG55" s="164"/>
      <c r="FH55" s="165"/>
      <c r="FI55" s="163"/>
      <c r="FJ55" s="166"/>
      <c r="FK55" s="167"/>
      <c r="FL55" s="167"/>
      <c r="FM55" s="164"/>
      <c r="FN55" s="165"/>
      <c r="FO55" s="163"/>
      <c r="FP55" s="166"/>
      <c r="FQ55" s="167"/>
      <c r="FR55" s="167"/>
      <c r="FS55" s="164"/>
      <c r="FT55" s="165"/>
      <c r="FU55" s="163"/>
      <c r="FV55" s="166"/>
      <c r="FW55" s="167"/>
      <c r="FX55" s="167"/>
      <c r="FY55" s="164"/>
      <c r="FZ55" s="165"/>
      <c r="GA55" s="163"/>
      <c r="GB55" s="166"/>
      <c r="GC55" s="167"/>
      <c r="GD55" s="167"/>
      <c r="GE55" s="164"/>
      <c r="GF55" s="165"/>
      <c r="GG55" s="163"/>
      <c r="GH55" s="166"/>
      <c r="GI55" s="167"/>
      <c r="GJ55" s="167"/>
      <c r="GK55" s="164"/>
      <c r="GL55" s="165"/>
      <c r="GM55" s="163"/>
      <c r="GN55" s="166"/>
      <c r="GO55" s="167"/>
      <c r="GP55" s="167"/>
      <c r="GQ55" s="164"/>
      <c r="GR55" s="165"/>
      <c r="GS55" s="163"/>
      <c r="GT55" s="166"/>
      <c r="GU55" s="167"/>
      <c r="GV55" s="167"/>
      <c r="GW55" s="164"/>
      <c r="GX55" s="165"/>
      <c r="GY55" s="163"/>
      <c r="GZ55" s="166"/>
      <c r="HA55" s="167"/>
      <c r="HB55" s="167"/>
      <c r="HC55" s="164"/>
      <c r="HD55" s="165"/>
      <c r="HE55" s="163"/>
      <c r="HF55" s="166"/>
      <c r="HG55" s="167"/>
      <c r="HH55" s="167"/>
      <c r="HI55" s="164"/>
      <c r="HJ55" s="165"/>
      <c r="HK55" s="163"/>
      <c r="HL55" s="166"/>
      <c r="HM55" s="167"/>
      <c r="HN55" s="167"/>
      <c r="HO55" s="164"/>
      <c r="HP55" s="165"/>
      <c r="HQ55" s="163"/>
      <c r="HR55" s="166"/>
      <c r="HS55" s="167"/>
      <c r="HT55" s="167"/>
      <c r="HU55" s="164"/>
      <c r="HV55" s="165"/>
      <c r="HW55" s="163"/>
      <c r="HX55" s="166"/>
      <c r="HY55" s="167"/>
      <c r="HZ55" s="167"/>
      <c r="IA55" s="164"/>
      <c r="IB55" s="165"/>
      <c r="IC55" s="163"/>
      <c r="ID55" s="166"/>
      <c r="IE55" s="167"/>
      <c r="IF55" s="167"/>
      <c r="IG55" s="164"/>
      <c r="IH55" s="165"/>
      <c r="II55" s="163"/>
      <c r="IJ55" s="166"/>
      <c r="IK55" s="167"/>
      <c r="IL55" s="167"/>
      <c r="IM55" s="164"/>
      <c r="IN55" s="165"/>
      <c r="IO55" s="163"/>
      <c r="IP55" s="166"/>
      <c r="IQ55" s="167"/>
      <c r="IR55" s="167"/>
      <c r="IS55" s="164"/>
      <c r="IT55" s="165"/>
      <c r="IU55" s="163"/>
      <c r="IV55" s="166"/>
    </row>
    <row r="56" spans="1:256" s="228" customFormat="1" ht="22.5">
      <c r="A56" s="227">
        <v>37</v>
      </c>
      <c r="B56" s="165" t="s">
        <v>469</v>
      </c>
      <c r="C56" s="163" t="s">
        <v>710</v>
      </c>
      <c r="D56" s="166">
        <v>1</v>
      </c>
      <c r="E56" s="167"/>
      <c r="F56" s="167">
        <f t="shared" si="0"/>
        <v>0</v>
      </c>
      <c r="G56" s="164"/>
      <c r="H56" s="165"/>
      <c r="I56" s="163"/>
      <c r="J56" s="166"/>
      <c r="K56" s="167"/>
      <c r="L56" s="167"/>
      <c r="M56" s="164"/>
      <c r="N56" s="165"/>
      <c r="O56" s="163"/>
      <c r="P56" s="166"/>
      <c r="Q56" s="167"/>
      <c r="R56" s="167"/>
      <c r="S56" s="164"/>
      <c r="T56" s="165"/>
      <c r="U56" s="163"/>
      <c r="V56" s="166"/>
      <c r="W56" s="167"/>
      <c r="X56" s="167"/>
      <c r="Y56" s="164"/>
      <c r="Z56" s="165"/>
      <c r="AA56" s="163"/>
      <c r="AB56" s="166"/>
      <c r="AC56" s="167"/>
      <c r="AD56" s="167"/>
      <c r="AE56" s="164"/>
      <c r="AF56" s="165"/>
      <c r="AG56" s="163"/>
      <c r="AH56" s="166"/>
      <c r="AI56" s="167"/>
      <c r="AJ56" s="167"/>
      <c r="AK56" s="164"/>
      <c r="AL56" s="165"/>
      <c r="AM56" s="163"/>
      <c r="AN56" s="166"/>
      <c r="AO56" s="167"/>
      <c r="AP56" s="167"/>
      <c r="AQ56" s="164"/>
      <c r="AR56" s="165"/>
      <c r="AS56" s="163"/>
      <c r="AT56" s="166"/>
      <c r="AU56" s="167"/>
      <c r="AV56" s="167"/>
      <c r="AW56" s="164"/>
      <c r="AX56" s="165"/>
      <c r="AY56" s="163"/>
      <c r="AZ56" s="166"/>
      <c r="BA56" s="167"/>
      <c r="BB56" s="167"/>
      <c r="BC56" s="164"/>
      <c r="BD56" s="165"/>
      <c r="BE56" s="163"/>
      <c r="BF56" s="166"/>
      <c r="BG56" s="167"/>
      <c r="BH56" s="167"/>
      <c r="BI56" s="164"/>
      <c r="BJ56" s="165"/>
      <c r="BK56" s="163"/>
      <c r="BL56" s="166"/>
      <c r="BM56" s="167"/>
      <c r="BN56" s="167"/>
      <c r="BO56" s="164"/>
      <c r="BP56" s="165"/>
      <c r="BQ56" s="163"/>
      <c r="BR56" s="166"/>
      <c r="BS56" s="167"/>
      <c r="BT56" s="167"/>
      <c r="BU56" s="164"/>
      <c r="BV56" s="165"/>
      <c r="BW56" s="163"/>
      <c r="BX56" s="166"/>
      <c r="BY56" s="167"/>
      <c r="BZ56" s="167"/>
      <c r="CA56" s="164"/>
      <c r="CB56" s="165"/>
      <c r="CC56" s="163"/>
      <c r="CD56" s="166"/>
      <c r="CE56" s="167"/>
      <c r="CF56" s="167"/>
      <c r="CG56" s="164"/>
      <c r="CH56" s="165"/>
      <c r="CI56" s="163"/>
      <c r="CJ56" s="166"/>
      <c r="CK56" s="167"/>
      <c r="CL56" s="167"/>
      <c r="CM56" s="164"/>
      <c r="CN56" s="165"/>
      <c r="CO56" s="163"/>
      <c r="CP56" s="166"/>
      <c r="CQ56" s="167"/>
      <c r="CR56" s="167"/>
      <c r="CS56" s="164"/>
      <c r="CT56" s="165"/>
      <c r="CU56" s="163"/>
      <c r="CV56" s="166"/>
      <c r="CW56" s="167"/>
      <c r="CX56" s="167"/>
      <c r="CY56" s="164"/>
      <c r="CZ56" s="165"/>
      <c r="DA56" s="163"/>
      <c r="DB56" s="166"/>
      <c r="DC56" s="167"/>
      <c r="DD56" s="167"/>
      <c r="DE56" s="164"/>
      <c r="DF56" s="165"/>
      <c r="DG56" s="163"/>
      <c r="DH56" s="166"/>
      <c r="DI56" s="167"/>
      <c r="DJ56" s="167"/>
      <c r="DK56" s="164"/>
      <c r="DL56" s="165"/>
      <c r="DM56" s="163"/>
      <c r="DN56" s="166"/>
      <c r="DO56" s="167"/>
      <c r="DP56" s="167"/>
      <c r="DQ56" s="164"/>
      <c r="DR56" s="165"/>
      <c r="DS56" s="163"/>
      <c r="DT56" s="166"/>
      <c r="DU56" s="167"/>
      <c r="DV56" s="167"/>
      <c r="DW56" s="164"/>
      <c r="DX56" s="165"/>
      <c r="DY56" s="163"/>
      <c r="DZ56" s="166"/>
      <c r="EA56" s="167"/>
      <c r="EB56" s="167"/>
      <c r="EC56" s="164"/>
      <c r="ED56" s="165"/>
      <c r="EE56" s="163"/>
      <c r="EF56" s="166"/>
      <c r="EG56" s="167"/>
      <c r="EH56" s="167"/>
      <c r="EI56" s="164"/>
      <c r="EJ56" s="165"/>
      <c r="EK56" s="163"/>
      <c r="EL56" s="166"/>
      <c r="EM56" s="167"/>
      <c r="EN56" s="167"/>
      <c r="EO56" s="164"/>
      <c r="EP56" s="165"/>
      <c r="EQ56" s="163"/>
      <c r="ER56" s="166"/>
      <c r="ES56" s="167"/>
      <c r="ET56" s="167"/>
      <c r="EU56" s="164"/>
      <c r="EV56" s="165"/>
      <c r="EW56" s="163"/>
      <c r="EX56" s="166"/>
      <c r="EY56" s="167"/>
      <c r="EZ56" s="167"/>
      <c r="FA56" s="164"/>
      <c r="FB56" s="165"/>
      <c r="FC56" s="163"/>
      <c r="FD56" s="166"/>
      <c r="FE56" s="167"/>
      <c r="FF56" s="167"/>
      <c r="FG56" s="164"/>
      <c r="FH56" s="165"/>
      <c r="FI56" s="163"/>
      <c r="FJ56" s="166"/>
      <c r="FK56" s="167"/>
      <c r="FL56" s="167"/>
      <c r="FM56" s="164"/>
      <c r="FN56" s="165"/>
      <c r="FO56" s="163"/>
      <c r="FP56" s="166"/>
      <c r="FQ56" s="167"/>
      <c r="FR56" s="167"/>
      <c r="FS56" s="164"/>
      <c r="FT56" s="165"/>
      <c r="FU56" s="163"/>
      <c r="FV56" s="166"/>
      <c r="FW56" s="167"/>
      <c r="FX56" s="167"/>
      <c r="FY56" s="164"/>
      <c r="FZ56" s="165"/>
      <c r="GA56" s="163"/>
      <c r="GB56" s="166"/>
      <c r="GC56" s="167"/>
      <c r="GD56" s="167"/>
      <c r="GE56" s="164"/>
      <c r="GF56" s="165"/>
      <c r="GG56" s="163"/>
      <c r="GH56" s="166"/>
      <c r="GI56" s="167"/>
      <c r="GJ56" s="167"/>
      <c r="GK56" s="164"/>
      <c r="GL56" s="165"/>
      <c r="GM56" s="163"/>
      <c r="GN56" s="166"/>
      <c r="GO56" s="167"/>
      <c r="GP56" s="167"/>
      <c r="GQ56" s="164"/>
      <c r="GR56" s="165"/>
      <c r="GS56" s="163"/>
      <c r="GT56" s="166"/>
      <c r="GU56" s="167"/>
      <c r="GV56" s="167"/>
      <c r="GW56" s="164"/>
      <c r="GX56" s="165"/>
      <c r="GY56" s="163"/>
      <c r="GZ56" s="166"/>
      <c r="HA56" s="167"/>
      <c r="HB56" s="167"/>
      <c r="HC56" s="164"/>
      <c r="HD56" s="165"/>
      <c r="HE56" s="163"/>
      <c r="HF56" s="166"/>
      <c r="HG56" s="167"/>
      <c r="HH56" s="167"/>
      <c r="HI56" s="164"/>
      <c r="HJ56" s="165"/>
      <c r="HK56" s="163"/>
      <c r="HL56" s="166"/>
      <c r="HM56" s="167"/>
      <c r="HN56" s="167"/>
      <c r="HO56" s="164"/>
      <c r="HP56" s="165"/>
      <c r="HQ56" s="163"/>
      <c r="HR56" s="166"/>
      <c r="HS56" s="167"/>
      <c r="HT56" s="167"/>
      <c r="HU56" s="164"/>
      <c r="HV56" s="165"/>
      <c r="HW56" s="163"/>
      <c r="HX56" s="166"/>
      <c r="HY56" s="167"/>
      <c r="HZ56" s="167"/>
      <c r="IA56" s="164"/>
      <c r="IB56" s="165"/>
      <c r="IC56" s="163"/>
      <c r="ID56" s="166"/>
      <c r="IE56" s="167"/>
      <c r="IF56" s="167"/>
      <c r="IG56" s="164"/>
      <c r="IH56" s="165"/>
      <c r="II56" s="163"/>
      <c r="IJ56" s="166"/>
      <c r="IK56" s="167"/>
      <c r="IL56" s="167"/>
      <c r="IM56" s="164"/>
      <c r="IN56" s="165"/>
      <c r="IO56" s="163"/>
      <c r="IP56" s="166"/>
      <c r="IQ56" s="167"/>
      <c r="IR56" s="167"/>
      <c r="IS56" s="164"/>
      <c r="IT56" s="165"/>
      <c r="IU56" s="163"/>
      <c r="IV56" s="166"/>
    </row>
    <row r="57" spans="1:256" s="229" customFormat="1" ht="12.75">
      <c r="A57" s="227">
        <v>39</v>
      </c>
      <c r="B57" s="165" t="s">
        <v>470</v>
      </c>
      <c r="C57" s="163" t="s">
        <v>471</v>
      </c>
      <c r="D57" s="166">
        <v>3</v>
      </c>
      <c r="E57" s="167"/>
      <c r="F57" s="167">
        <f t="shared" si="0"/>
        <v>0</v>
      </c>
      <c r="G57" s="164"/>
      <c r="H57" s="165"/>
      <c r="I57" s="163"/>
      <c r="J57" s="166"/>
      <c r="K57" s="167"/>
      <c r="L57" s="167"/>
      <c r="M57" s="164"/>
      <c r="N57" s="165"/>
      <c r="O57" s="163"/>
      <c r="P57" s="166"/>
      <c r="Q57" s="167"/>
      <c r="R57" s="167"/>
      <c r="S57" s="164"/>
      <c r="T57" s="165"/>
      <c r="U57" s="163"/>
      <c r="V57" s="166"/>
      <c r="W57" s="167"/>
      <c r="X57" s="167"/>
      <c r="Y57" s="164"/>
      <c r="Z57" s="165"/>
      <c r="AA57" s="163"/>
      <c r="AB57" s="166"/>
      <c r="AC57" s="167"/>
      <c r="AD57" s="167"/>
      <c r="AE57" s="164"/>
      <c r="AF57" s="165"/>
      <c r="AG57" s="163"/>
      <c r="AH57" s="166"/>
      <c r="AI57" s="167"/>
      <c r="AJ57" s="167"/>
      <c r="AK57" s="164"/>
      <c r="AL57" s="165"/>
      <c r="AM57" s="163"/>
      <c r="AN57" s="166"/>
      <c r="AO57" s="167"/>
      <c r="AP57" s="167"/>
      <c r="AQ57" s="164"/>
      <c r="AR57" s="165"/>
      <c r="AS57" s="163"/>
      <c r="AT57" s="166"/>
      <c r="AU57" s="167"/>
      <c r="AV57" s="167"/>
      <c r="AW57" s="164"/>
      <c r="AX57" s="165"/>
      <c r="AY57" s="163"/>
      <c r="AZ57" s="166"/>
      <c r="BA57" s="167"/>
      <c r="BB57" s="167"/>
      <c r="BC57" s="164"/>
      <c r="BD57" s="165"/>
      <c r="BE57" s="163"/>
      <c r="BF57" s="166"/>
      <c r="BG57" s="167"/>
      <c r="BH57" s="167"/>
      <c r="BI57" s="164"/>
      <c r="BJ57" s="165"/>
      <c r="BK57" s="163"/>
      <c r="BL57" s="166"/>
      <c r="BM57" s="167"/>
      <c r="BN57" s="167"/>
      <c r="BO57" s="164"/>
      <c r="BP57" s="165"/>
      <c r="BQ57" s="163"/>
      <c r="BR57" s="166"/>
      <c r="BS57" s="167"/>
      <c r="BT57" s="167"/>
      <c r="BU57" s="164"/>
      <c r="BV57" s="165"/>
      <c r="BW57" s="163"/>
      <c r="BX57" s="166"/>
      <c r="BY57" s="167"/>
      <c r="BZ57" s="167"/>
      <c r="CA57" s="164"/>
      <c r="CB57" s="165"/>
      <c r="CC57" s="163"/>
      <c r="CD57" s="166"/>
      <c r="CE57" s="167"/>
      <c r="CF57" s="167"/>
      <c r="CG57" s="164"/>
      <c r="CH57" s="165"/>
      <c r="CI57" s="163"/>
      <c r="CJ57" s="166"/>
      <c r="CK57" s="167"/>
      <c r="CL57" s="167"/>
      <c r="CM57" s="164"/>
      <c r="CN57" s="165"/>
      <c r="CO57" s="163"/>
      <c r="CP57" s="166"/>
      <c r="CQ57" s="167"/>
      <c r="CR57" s="167"/>
      <c r="CS57" s="164"/>
      <c r="CT57" s="165"/>
      <c r="CU57" s="163"/>
      <c r="CV57" s="166"/>
      <c r="CW57" s="167"/>
      <c r="CX57" s="167"/>
      <c r="CY57" s="164"/>
      <c r="CZ57" s="165"/>
      <c r="DA57" s="163"/>
      <c r="DB57" s="166"/>
      <c r="DC57" s="167"/>
      <c r="DD57" s="167"/>
      <c r="DE57" s="164"/>
      <c r="DF57" s="165"/>
      <c r="DG57" s="163"/>
      <c r="DH57" s="166"/>
      <c r="DI57" s="167"/>
      <c r="DJ57" s="167"/>
      <c r="DK57" s="164"/>
      <c r="DL57" s="165"/>
      <c r="DM57" s="163"/>
      <c r="DN57" s="166"/>
      <c r="DO57" s="167"/>
      <c r="DP57" s="167"/>
      <c r="DQ57" s="164"/>
      <c r="DR57" s="165"/>
      <c r="DS57" s="163"/>
      <c r="DT57" s="166"/>
      <c r="DU57" s="167"/>
      <c r="DV57" s="167"/>
      <c r="DW57" s="164"/>
      <c r="DX57" s="165"/>
      <c r="DY57" s="163"/>
      <c r="DZ57" s="166"/>
      <c r="EA57" s="167"/>
      <c r="EB57" s="167"/>
      <c r="EC57" s="164"/>
      <c r="ED57" s="165"/>
      <c r="EE57" s="163"/>
      <c r="EF57" s="166"/>
      <c r="EG57" s="167"/>
      <c r="EH57" s="167"/>
      <c r="EI57" s="164"/>
      <c r="EJ57" s="165"/>
      <c r="EK57" s="163"/>
      <c r="EL57" s="166"/>
      <c r="EM57" s="167"/>
      <c r="EN57" s="167"/>
      <c r="EO57" s="164"/>
      <c r="EP57" s="165"/>
      <c r="EQ57" s="163"/>
      <c r="ER57" s="166"/>
      <c r="ES57" s="167"/>
      <c r="ET57" s="167"/>
      <c r="EU57" s="164"/>
      <c r="EV57" s="165"/>
      <c r="EW57" s="163"/>
      <c r="EX57" s="166"/>
      <c r="EY57" s="167"/>
      <c r="EZ57" s="167"/>
      <c r="FA57" s="164"/>
      <c r="FB57" s="165"/>
      <c r="FC57" s="163"/>
      <c r="FD57" s="166"/>
      <c r="FE57" s="167"/>
      <c r="FF57" s="167"/>
      <c r="FG57" s="164"/>
      <c r="FH57" s="165"/>
      <c r="FI57" s="163"/>
      <c r="FJ57" s="166"/>
      <c r="FK57" s="167"/>
      <c r="FL57" s="167"/>
      <c r="FM57" s="164"/>
      <c r="FN57" s="165"/>
      <c r="FO57" s="163"/>
      <c r="FP57" s="166"/>
      <c r="FQ57" s="167"/>
      <c r="FR57" s="167"/>
      <c r="FS57" s="164"/>
      <c r="FT57" s="165"/>
      <c r="FU57" s="163"/>
      <c r="FV57" s="166"/>
      <c r="FW57" s="167"/>
      <c r="FX57" s="167"/>
      <c r="FY57" s="164"/>
      <c r="FZ57" s="165"/>
      <c r="GA57" s="163"/>
      <c r="GB57" s="166"/>
      <c r="GC57" s="167"/>
      <c r="GD57" s="167"/>
      <c r="GE57" s="164"/>
      <c r="GF57" s="165"/>
      <c r="GG57" s="163"/>
      <c r="GH57" s="166"/>
      <c r="GI57" s="167"/>
      <c r="GJ57" s="167"/>
      <c r="GK57" s="164"/>
      <c r="GL57" s="165"/>
      <c r="GM57" s="163"/>
      <c r="GN57" s="166"/>
      <c r="GO57" s="167"/>
      <c r="GP57" s="167"/>
      <c r="GQ57" s="164"/>
      <c r="GR57" s="165"/>
      <c r="GS57" s="163"/>
      <c r="GT57" s="166"/>
      <c r="GU57" s="167"/>
      <c r="GV57" s="167"/>
      <c r="GW57" s="164"/>
      <c r="GX57" s="165"/>
      <c r="GY57" s="163"/>
      <c r="GZ57" s="166"/>
      <c r="HA57" s="167"/>
      <c r="HB57" s="167"/>
      <c r="HC57" s="164"/>
      <c r="HD57" s="165"/>
      <c r="HE57" s="163"/>
      <c r="HF57" s="166"/>
      <c r="HG57" s="167"/>
      <c r="HH57" s="167"/>
      <c r="HI57" s="164"/>
      <c r="HJ57" s="165"/>
      <c r="HK57" s="163"/>
      <c r="HL57" s="166"/>
      <c r="HM57" s="167"/>
      <c r="HN57" s="167"/>
      <c r="HO57" s="164"/>
      <c r="HP57" s="165"/>
      <c r="HQ57" s="163"/>
      <c r="HR57" s="166"/>
      <c r="HS57" s="167"/>
      <c r="HT57" s="167"/>
      <c r="HU57" s="164"/>
      <c r="HV57" s="165"/>
      <c r="HW57" s="163"/>
      <c r="HX57" s="166"/>
      <c r="HY57" s="167"/>
      <c r="HZ57" s="167"/>
      <c r="IA57" s="164"/>
      <c r="IB57" s="165"/>
      <c r="IC57" s="163"/>
      <c r="ID57" s="166"/>
      <c r="IE57" s="167"/>
      <c r="IF57" s="167"/>
      <c r="IG57" s="164"/>
      <c r="IH57" s="165"/>
      <c r="II57" s="163"/>
      <c r="IJ57" s="166"/>
      <c r="IK57" s="167"/>
      <c r="IL57" s="167"/>
      <c r="IM57" s="164"/>
      <c r="IN57" s="165"/>
      <c r="IO57" s="163"/>
      <c r="IP57" s="166"/>
      <c r="IQ57" s="167"/>
      <c r="IR57" s="167"/>
      <c r="IS57" s="164"/>
      <c r="IT57" s="165"/>
      <c r="IU57" s="163"/>
      <c r="IV57" s="166"/>
    </row>
    <row r="58" spans="1:256" s="228" customFormat="1" ht="12.75">
      <c r="A58" s="227">
        <v>40</v>
      </c>
      <c r="B58" s="165" t="s">
        <v>472</v>
      </c>
      <c r="C58" s="163" t="s">
        <v>471</v>
      </c>
      <c r="D58" s="166">
        <v>2</v>
      </c>
      <c r="E58" s="167"/>
      <c r="F58" s="167">
        <f t="shared" si="0"/>
        <v>0</v>
      </c>
      <c r="G58" s="164"/>
      <c r="H58" s="165"/>
      <c r="I58" s="163"/>
      <c r="J58" s="166"/>
      <c r="K58" s="167"/>
      <c r="L58" s="167"/>
      <c r="M58" s="164"/>
      <c r="N58" s="165"/>
      <c r="O58" s="163"/>
      <c r="P58" s="166"/>
      <c r="Q58" s="167"/>
      <c r="R58" s="167"/>
      <c r="S58" s="164"/>
      <c r="T58" s="165"/>
      <c r="U58" s="163"/>
      <c r="V58" s="166"/>
      <c r="W58" s="167"/>
      <c r="X58" s="167"/>
      <c r="Y58" s="164"/>
      <c r="Z58" s="165"/>
      <c r="AA58" s="163"/>
      <c r="AB58" s="166"/>
      <c r="AC58" s="167"/>
      <c r="AD58" s="167"/>
      <c r="AE58" s="164"/>
      <c r="AF58" s="165"/>
      <c r="AG58" s="163"/>
      <c r="AH58" s="166"/>
      <c r="AI58" s="167"/>
      <c r="AJ58" s="167"/>
      <c r="AK58" s="164"/>
      <c r="AL58" s="165"/>
      <c r="AM58" s="163"/>
      <c r="AN58" s="166"/>
      <c r="AO58" s="167"/>
      <c r="AP58" s="167"/>
      <c r="AQ58" s="164"/>
      <c r="AR58" s="165"/>
      <c r="AS58" s="163"/>
      <c r="AT58" s="166"/>
      <c r="AU58" s="167"/>
      <c r="AV58" s="167"/>
      <c r="AW58" s="164"/>
      <c r="AX58" s="165"/>
      <c r="AY58" s="163"/>
      <c r="AZ58" s="166"/>
      <c r="BA58" s="167"/>
      <c r="BB58" s="167"/>
      <c r="BC58" s="164"/>
      <c r="BD58" s="165"/>
      <c r="BE58" s="163"/>
      <c r="BF58" s="166"/>
      <c r="BG58" s="167"/>
      <c r="BH58" s="167"/>
      <c r="BI58" s="164"/>
      <c r="BJ58" s="165"/>
      <c r="BK58" s="163"/>
      <c r="BL58" s="166"/>
      <c r="BM58" s="167"/>
      <c r="BN58" s="167"/>
      <c r="BO58" s="164"/>
      <c r="BP58" s="165"/>
      <c r="BQ58" s="163"/>
      <c r="BR58" s="166"/>
      <c r="BS58" s="167"/>
      <c r="BT58" s="167"/>
      <c r="BU58" s="164"/>
      <c r="BV58" s="165"/>
      <c r="BW58" s="163"/>
      <c r="BX58" s="166"/>
      <c r="BY58" s="167"/>
      <c r="BZ58" s="167"/>
      <c r="CA58" s="164"/>
      <c r="CB58" s="165"/>
      <c r="CC58" s="163"/>
      <c r="CD58" s="166"/>
      <c r="CE58" s="167"/>
      <c r="CF58" s="167"/>
      <c r="CG58" s="164"/>
      <c r="CH58" s="165"/>
      <c r="CI58" s="163"/>
      <c r="CJ58" s="166"/>
      <c r="CK58" s="167"/>
      <c r="CL58" s="167"/>
      <c r="CM58" s="164"/>
      <c r="CN58" s="165"/>
      <c r="CO58" s="163"/>
      <c r="CP58" s="166"/>
      <c r="CQ58" s="167"/>
      <c r="CR58" s="167"/>
      <c r="CS58" s="164"/>
      <c r="CT58" s="165"/>
      <c r="CU58" s="163"/>
      <c r="CV58" s="166"/>
      <c r="CW58" s="167"/>
      <c r="CX58" s="167"/>
      <c r="CY58" s="164"/>
      <c r="CZ58" s="165"/>
      <c r="DA58" s="163"/>
      <c r="DB58" s="166"/>
      <c r="DC58" s="167"/>
      <c r="DD58" s="167"/>
      <c r="DE58" s="164"/>
      <c r="DF58" s="165"/>
      <c r="DG58" s="163"/>
      <c r="DH58" s="166"/>
      <c r="DI58" s="167"/>
      <c r="DJ58" s="167"/>
      <c r="DK58" s="164"/>
      <c r="DL58" s="165"/>
      <c r="DM58" s="163"/>
      <c r="DN58" s="166"/>
      <c r="DO58" s="167"/>
      <c r="DP58" s="167"/>
      <c r="DQ58" s="164"/>
      <c r="DR58" s="165"/>
      <c r="DS58" s="163"/>
      <c r="DT58" s="166"/>
      <c r="DU58" s="167"/>
      <c r="DV58" s="167"/>
      <c r="DW58" s="164"/>
      <c r="DX58" s="165"/>
      <c r="DY58" s="163"/>
      <c r="DZ58" s="166"/>
      <c r="EA58" s="167"/>
      <c r="EB58" s="167"/>
      <c r="EC58" s="164"/>
      <c r="ED58" s="165"/>
      <c r="EE58" s="163"/>
      <c r="EF58" s="166"/>
      <c r="EG58" s="167"/>
      <c r="EH58" s="167"/>
      <c r="EI58" s="164"/>
      <c r="EJ58" s="165"/>
      <c r="EK58" s="163"/>
      <c r="EL58" s="166"/>
      <c r="EM58" s="167"/>
      <c r="EN58" s="167"/>
      <c r="EO58" s="164"/>
      <c r="EP58" s="165"/>
      <c r="EQ58" s="163"/>
      <c r="ER58" s="166"/>
      <c r="ES58" s="167"/>
      <c r="ET58" s="167"/>
      <c r="EU58" s="164"/>
      <c r="EV58" s="165"/>
      <c r="EW58" s="163"/>
      <c r="EX58" s="166"/>
      <c r="EY58" s="167"/>
      <c r="EZ58" s="167"/>
      <c r="FA58" s="164"/>
      <c r="FB58" s="165"/>
      <c r="FC58" s="163"/>
      <c r="FD58" s="166"/>
      <c r="FE58" s="167"/>
      <c r="FF58" s="167"/>
      <c r="FG58" s="164"/>
      <c r="FH58" s="165"/>
      <c r="FI58" s="163"/>
      <c r="FJ58" s="166"/>
      <c r="FK58" s="167"/>
      <c r="FL58" s="167"/>
      <c r="FM58" s="164"/>
      <c r="FN58" s="165"/>
      <c r="FO58" s="163"/>
      <c r="FP58" s="166"/>
      <c r="FQ58" s="167"/>
      <c r="FR58" s="167"/>
      <c r="FS58" s="164"/>
      <c r="FT58" s="165"/>
      <c r="FU58" s="163"/>
      <c r="FV58" s="166"/>
      <c r="FW58" s="167"/>
      <c r="FX58" s="167"/>
      <c r="FY58" s="164"/>
      <c r="FZ58" s="165"/>
      <c r="GA58" s="163"/>
      <c r="GB58" s="166"/>
      <c r="GC58" s="167"/>
      <c r="GD58" s="167"/>
      <c r="GE58" s="164"/>
      <c r="GF58" s="165"/>
      <c r="GG58" s="163"/>
      <c r="GH58" s="166"/>
      <c r="GI58" s="167"/>
      <c r="GJ58" s="167"/>
      <c r="GK58" s="164"/>
      <c r="GL58" s="165"/>
      <c r="GM58" s="163"/>
      <c r="GN58" s="166"/>
      <c r="GO58" s="167"/>
      <c r="GP58" s="167"/>
      <c r="GQ58" s="164"/>
      <c r="GR58" s="165"/>
      <c r="GS58" s="163"/>
      <c r="GT58" s="166"/>
      <c r="GU58" s="167"/>
      <c r="GV58" s="167"/>
      <c r="GW58" s="164"/>
      <c r="GX58" s="165"/>
      <c r="GY58" s="163"/>
      <c r="GZ58" s="166"/>
      <c r="HA58" s="167"/>
      <c r="HB58" s="167"/>
      <c r="HC58" s="164"/>
      <c r="HD58" s="165"/>
      <c r="HE58" s="163"/>
      <c r="HF58" s="166"/>
      <c r="HG58" s="167"/>
      <c r="HH58" s="167"/>
      <c r="HI58" s="164"/>
      <c r="HJ58" s="165"/>
      <c r="HK58" s="163"/>
      <c r="HL58" s="166"/>
      <c r="HM58" s="167"/>
      <c r="HN58" s="167"/>
      <c r="HO58" s="164"/>
      <c r="HP58" s="165"/>
      <c r="HQ58" s="163"/>
      <c r="HR58" s="166"/>
      <c r="HS58" s="167"/>
      <c r="HT58" s="167"/>
      <c r="HU58" s="164"/>
      <c r="HV58" s="165"/>
      <c r="HW58" s="163"/>
      <c r="HX58" s="166"/>
      <c r="HY58" s="167"/>
      <c r="HZ58" s="167"/>
      <c r="IA58" s="164"/>
      <c r="IB58" s="165"/>
      <c r="IC58" s="163"/>
      <c r="ID58" s="166"/>
      <c r="IE58" s="167"/>
      <c r="IF58" s="167"/>
      <c r="IG58" s="164"/>
      <c r="IH58" s="165"/>
      <c r="II58" s="163"/>
      <c r="IJ58" s="166"/>
      <c r="IK58" s="167"/>
      <c r="IL58" s="167"/>
      <c r="IM58" s="164"/>
      <c r="IN58" s="165"/>
      <c r="IO58" s="163"/>
      <c r="IP58" s="166"/>
      <c r="IQ58" s="167"/>
      <c r="IR58" s="167"/>
      <c r="IS58" s="164"/>
      <c r="IT58" s="165"/>
      <c r="IU58" s="163"/>
      <c r="IV58" s="166"/>
    </row>
    <row r="59" spans="1:256" s="228" customFormat="1" ht="12.75">
      <c r="A59" s="227">
        <v>41</v>
      </c>
      <c r="B59" s="165" t="s">
        <v>473</v>
      </c>
      <c r="C59" s="163" t="s">
        <v>710</v>
      </c>
      <c r="D59" s="166">
        <v>1</v>
      </c>
      <c r="E59" s="167"/>
      <c r="F59" s="167">
        <f t="shared" si="0"/>
        <v>0</v>
      </c>
      <c r="G59" s="164"/>
      <c r="H59" s="165"/>
      <c r="I59" s="163"/>
      <c r="J59" s="166"/>
      <c r="K59" s="167"/>
      <c r="L59" s="167"/>
      <c r="M59" s="164"/>
      <c r="N59" s="165"/>
      <c r="O59" s="163"/>
      <c r="P59" s="166"/>
      <c r="Q59" s="167"/>
      <c r="R59" s="167"/>
      <c r="S59" s="164"/>
      <c r="T59" s="165"/>
      <c r="U59" s="163"/>
      <c r="V59" s="166"/>
      <c r="W59" s="167"/>
      <c r="X59" s="167"/>
      <c r="Y59" s="164"/>
      <c r="Z59" s="165"/>
      <c r="AA59" s="163"/>
      <c r="AB59" s="166"/>
      <c r="AC59" s="167"/>
      <c r="AD59" s="167"/>
      <c r="AE59" s="164"/>
      <c r="AF59" s="165"/>
      <c r="AG59" s="163"/>
      <c r="AH59" s="166"/>
      <c r="AI59" s="167"/>
      <c r="AJ59" s="167"/>
      <c r="AK59" s="164"/>
      <c r="AL59" s="165"/>
      <c r="AM59" s="163"/>
      <c r="AN59" s="166"/>
      <c r="AO59" s="167"/>
      <c r="AP59" s="167"/>
      <c r="AQ59" s="164"/>
      <c r="AR59" s="165"/>
      <c r="AS59" s="163"/>
      <c r="AT59" s="166"/>
      <c r="AU59" s="167"/>
      <c r="AV59" s="167"/>
      <c r="AW59" s="164"/>
      <c r="AX59" s="165"/>
      <c r="AY59" s="163"/>
      <c r="AZ59" s="166"/>
      <c r="BA59" s="167"/>
      <c r="BB59" s="167"/>
      <c r="BC59" s="164"/>
      <c r="BD59" s="165"/>
      <c r="BE59" s="163"/>
      <c r="BF59" s="166"/>
      <c r="BG59" s="167"/>
      <c r="BH59" s="167"/>
      <c r="BI59" s="164"/>
      <c r="BJ59" s="165"/>
      <c r="BK59" s="163"/>
      <c r="BL59" s="166"/>
      <c r="BM59" s="167"/>
      <c r="BN59" s="167"/>
      <c r="BO59" s="164"/>
      <c r="BP59" s="165"/>
      <c r="BQ59" s="163"/>
      <c r="BR59" s="166"/>
      <c r="BS59" s="167"/>
      <c r="BT59" s="167"/>
      <c r="BU59" s="164"/>
      <c r="BV59" s="165"/>
      <c r="BW59" s="163"/>
      <c r="BX59" s="166"/>
      <c r="BY59" s="167"/>
      <c r="BZ59" s="167"/>
      <c r="CA59" s="164"/>
      <c r="CB59" s="165"/>
      <c r="CC59" s="163"/>
      <c r="CD59" s="166"/>
      <c r="CE59" s="167"/>
      <c r="CF59" s="167"/>
      <c r="CG59" s="164"/>
      <c r="CH59" s="165"/>
      <c r="CI59" s="163"/>
      <c r="CJ59" s="166"/>
      <c r="CK59" s="167"/>
      <c r="CL59" s="167"/>
      <c r="CM59" s="164"/>
      <c r="CN59" s="165"/>
      <c r="CO59" s="163"/>
      <c r="CP59" s="166"/>
      <c r="CQ59" s="167"/>
      <c r="CR59" s="167"/>
      <c r="CS59" s="164"/>
      <c r="CT59" s="165"/>
      <c r="CU59" s="163"/>
      <c r="CV59" s="166"/>
      <c r="CW59" s="167"/>
      <c r="CX59" s="167"/>
      <c r="CY59" s="164"/>
      <c r="CZ59" s="165"/>
      <c r="DA59" s="163"/>
      <c r="DB59" s="166"/>
      <c r="DC59" s="167"/>
      <c r="DD59" s="167"/>
      <c r="DE59" s="164"/>
      <c r="DF59" s="165"/>
      <c r="DG59" s="163"/>
      <c r="DH59" s="166"/>
      <c r="DI59" s="167"/>
      <c r="DJ59" s="167"/>
      <c r="DK59" s="164"/>
      <c r="DL59" s="165"/>
      <c r="DM59" s="163"/>
      <c r="DN59" s="166"/>
      <c r="DO59" s="167"/>
      <c r="DP59" s="167"/>
      <c r="DQ59" s="164"/>
      <c r="DR59" s="165"/>
      <c r="DS59" s="163"/>
      <c r="DT59" s="166"/>
      <c r="DU59" s="167"/>
      <c r="DV59" s="167"/>
      <c r="DW59" s="164"/>
      <c r="DX59" s="165"/>
      <c r="DY59" s="163"/>
      <c r="DZ59" s="166"/>
      <c r="EA59" s="167"/>
      <c r="EB59" s="167"/>
      <c r="EC59" s="164"/>
      <c r="ED59" s="165"/>
      <c r="EE59" s="163"/>
      <c r="EF59" s="166"/>
      <c r="EG59" s="167"/>
      <c r="EH59" s="167"/>
      <c r="EI59" s="164"/>
      <c r="EJ59" s="165"/>
      <c r="EK59" s="163"/>
      <c r="EL59" s="166"/>
      <c r="EM59" s="167"/>
      <c r="EN59" s="167"/>
      <c r="EO59" s="164"/>
      <c r="EP59" s="165"/>
      <c r="EQ59" s="163"/>
      <c r="ER59" s="166"/>
      <c r="ES59" s="167"/>
      <c r="ET59" s="167"/>
      <c r="EU59" s="164"/>
      <c r="EV59" s="165"/>
      <c r="EW59" s="163"/>
      <c r="EX59" s="166"/>
      <c r="EY59" s="167"/>
      <c r="EZ59" s="167"/>
      <c r="FA59" s="164"/>
      <c r="FB59" s="165"/>
      <c r="FC59" s="163"/>
      <c r="FD59" s="166"/>
      <c r="FE59" s="167"/>
      <c r="FF59" s="167"/>
      <c r="FG59" s="164"/>
      <c r="FH59" s="165"/>
      <c r="FI59" s="163"/>
      <c r="FJ59" s="166"/>
      <c r="FK59" s="167"/>
      <c r="FL59" s="167"/>
      <c r="FM59" s="164"/>
      <c r="FN59" s="165"/>
      <c r="FO59" s="163"/>
      <c r="FP59" s="166"/>
      <c r="FQ59" s="167"/>
      <c r="FR59" s="167"/>
      <c r="FS59" s="164"/>
      <c r="FT59" s="165"/>
      <c r="FU59" s="163"/>
      <c r="FV59" s="166"/>
      <c r="FW59" s="167"/>
      <c r="FX59" s="167"/>
      <c r="FY59" s="164"/>
      <c r="FZ59" s="165"/>
      <c r="GA59" s="163"/>
      <c r="GB59" s="166"/>
      <c r="GC59" s="167"/>
      <c r="GD59" s="167"/>
      <c r="GE59" s="164"/>
      <c r="GF59" s="165"/>
      <c r="GG59" s="163"/>
      <c r="GH59" s="166"/>
      <c r="GI59" s="167"/>
      <c r="GJ59" s="167"/>
      <c r="GK59" s="164"/>
      <c r="GL59" s="165"/>
      <c r="GM59" s="163"/>
      <c r="GN59" s="166"/>
      <c r="GO59" s="167"/>
      <c r="GP59" s="167"/>
      <c r="GQ59" s="164"/>
      <c r="GR59" s="165"/>
      <c r="GS59" s="163"/>
      <c r="GT59" s="166"/>
      <c r="GU59" s="167"/>
      <c r="GV59" s="167"/>
      <c r="GW59" s="164"/>
      <c r="GX59" s="165"/>
      <c r="GY59" s="163"/>
      <c r="GZ59" s="166"/>
      <c r="HA59" s="167"/>
      <c r="HB59" s="167"/>
      <c r="HC59" s="164"/>
      <c r="HD59" s="165"/>
      <c r="HE59" s="163"/>
      <c r="HF59" s="166"/>
      <c r="HG59" s="167"/>
      <c r="HH59" s="167"/>
      <c r="HI59" s="164"/>
      <c r="HJ59" s="165"/>
      <c r="HK59" s="163"/>
      <c r="HL59" s="166"/>
      <c r="HM59" s="167"/>
      <c r="HN59" s="167"/>
      <c r="HO59" s="164"/>
      <c r="HP59" s="165"/>
      <c r="HQ59" s="163"/>
      <c r="HR59" s="166"/>
      <c r="HS59" s="167"/>
      <c r="HT59" s="167"/>
      <c r="HU59" s="164"/>
      <c r="HV59" s="165"/>
      <c r="HW59" s="163"/>
      <c r="HX59" s="166"/>
      <c r="HY59" s="167"/>
      <c r="HZ59" s="167"/>
      <c r="IA59" s="164"/>
      <c r="IB59" s="165"/>
      <c r="IC59" s="163"/>
      <c r="ID59" s="166"/>
      <c r="IE59" s="167"/>
      <c r="IF59" s="167"/>
      <c r="IG59" s="164"/>
      <c r="IH59" s="165"/>
      <c r="II59" s="163"/>
      <c r="IJ59" s="166"/>
      <c r="IK59" s="167"/>
      <c r="IL59" s="167"/>
      <c r="IM59" s="164"/>
      <c r="IN59" s="165"/>
      <c r="IO59" s="163"/>
      <c r="IP59" s="166"/>
      <c r="IQ59" s="167"/>
      <c r="IR59" s="167"/>
      <c r="IS59" s="164"/>
      <c r="IT59" s="165"/>
      <c r="IU59" s="163"/>
      <c r="IV59" s="166"/>
    </row>
    <row r="60" spans="1:256" s="228" customFormat="1" ht="12.75">
      <c r="A60" s="227">
        <v>42</v>
      </c>
      <c r="B60" s="231" t="s">
        <v>474</v>
      </c>
      <c r="C60" s="163" t="s">
        <v>710</v>
      </c>
      <c r="D60" s="166">
        <v>1</v>
      </c>
      <c r="E60" s="167"/>
      <c r="F60" s="167">
        <f t="shared" si="0"/>
        <v>0</v>
      </c>
      <c r="G60" s="164"/>
      <c r="H60" s="165"/>
      <c r="I60" s="163"/>
      <c r="J60" s="166"/>
      <c r="K60" s="167"/>
      <c r="L60" s="167"/>
      <c r="M60" s="164"/>
      <c r="N60" s="165"/>
      <c r="O60" s="163"/>
      <c r="P60" s="166"/>
      <c r="Q60" s="167"/>
      <c r="R60" s="167"/>
      <c r="S60" s="164"/>
      <c r="T60" s="165"/>
      <c r="U60" s="163"/>
      <c r="V60" s="166"/>
      <c r="W60" s="167"/>
      <c r="X60" s="167"/>
      <c r="Y60" s="164"/>
      <c r="Z60" s="165"/>
      <c r="AA60" s="163"/>
      <c r="AB60" s="166"/>
      <c r="AC60" s="167"/>
      <c r="AD60" s="167"/>
      <c r="AE60" s="164"/>
      <c r="AF60" s="165"/>
      <c r="AG60" s="163"/>
      <c r="AH60" s="166"/>
      <c r="AI60" s="167"/>
      <c r="AJ60" s="167"/>
      <c r="AK60" s="164"/>
      <c r="AL60" s="165"/>
      <c r="AM60" s="163"/>
      <c r="AN60" s="166"/>
      <c r="AO60" s="167"/>
      <c r="AP60" s="167"/>
      <c r="AQ60" s="164"/>
      <c r="AR60" s="165"/>
      <c r="AS60" s="163"/>
      <c r="AT60" s="166"/>
      <c r="AU60" s="167"/>
      <c r="AV60" s="167"/>
      <c r="AW60" s="164"/>
      <c r="AX60" s="165"/>
      <c r="AY60" s="163"/>
      <c r="AZ60" s="166"/>
      <c r="BA60" s="167"/>
      <c r="BB60" s="167"/>
      <c r="BC60" s="164"/>
      <c r="BD60" s="165"/>
      <c r="BE60" s="163"/>
      <c r="BF60" s="166"/>
      <c r="BG60" s="167"/>
      <c r="BH60" s="167"/>
      <c r="BI60" s="164"/>
      <c r="BJ60" s="165"/>
      <c r="BK60" s="163"/>
      <c r="BL60" s="166"/>
      <c r="BM60" s="167"/>
      <c r="BN60" s="167"/>
      <c r="BO60" s="164"/>
      <c r="BP60" s="165"/>
      <c r="BQ60" s="163"/>
      <c r="BR60" s="166"/>
      <c r="BS60" s="167"/>
      <c r="BT60" s="167"/>
      <c r="BU60" s="164"/>
      <c r="BV60" s="165"/>
      <c r="BW60" s="163"/>
      <c r="BX60" s="166"/>
      <c r="BY60" s="167"/>
      <c r="BZ60" s="167"/>
      <c r="CA60" s="164"/>
      <c r="CB60" s="165"/>
      <c r="CC60" s="163"/>
      <c r="CD60" s="166"/>
      <c r="CE60" s="167"/>
      <c r="CF60" s="167"/>
      <c r="CG60" s="164"/>
      <c r="CH60" s="165"/>
      <c r="CI60" s="163"/>
      <c r="CJ60" s="166"/>
      <c r="CK60" s="167"/>
      <c r="CL60" s="167"/>
      <c r="CM60" s="164"/>
      <c r="CN60" s="165"/>
      <c r="CO60" s="163"/>
      <c r="CP60" s="166"/>
      <c r="CQ60" s="167"/>
      <c r="CR60" s="167"/>
      <c r="CS60" s="164"/>
      <c r="CT60" s="165"/>
      <c r="CU60" s="163"/>
      <c r="CV60" s="166"/>
      <c r="CW60" s="167"/>
      <c r="CX60" s="167"/>
      <c r="CY60" s="164"/>
      <c r="CZ60" s="165"/>
      <c r="DA60" s="163"/>
      <c r="DB60" s="166"/>
      <c r="DC60" s="167"/>
      <c r="DD60" s="167"/>
      <c r="DE60" s="164"/>
      <c r="DF60" s="165"/>
      <c r="DG60" s="163"/>
      <c r="DH60" s="166"/>
      <c r="DI60" s="167"/>
      <c r="DJ60" s="167"/>
      <c r="DK60" s="164"/>
      <c r="DL60" s="165"/>
      <c r="DM60" s="163"/>
      <c r="DN60" s="166"/>
      <c r="DO60" s="167"/>
      <c r="DP60" s="167"/>
      <c r="DQ60" s="164"/>
      <c r="DR60" s="165"/>
      <c r="DS60" s="163"/>
      <c r="DT60" s="166"/>
      <c r="DU60" s="167"/>
      <c r="DV60" s="167"/>
      <c r="DW60" s="164"/>
      <c r="DX60" s="165"/>
      <c r="DY60" s="163"/>
      <c r="DZ60" s="166"/>
      <c r="EA60" s="167"/>
      <c r="EB60" s="167"/>
      <c r="EC60" s="164"/>
      <c r="ED60" s="165"/>
      <c r="EE60" s="163"/>
      <c r="EF60" s="166"/>
      <c r="EG60" s="167"/>
      <c r="EH60" s="167"/>
      <c r="EI60" s="164"/>
      <c r="EJ60" s="165"/>
      <c r="EK60" s="163"/>
      <c r="EL60" s="166"/>
      <c r="EM60" s="167"/>
      <c r="EN60" s="167"/>
      <c r="EO60" s="164"/>
      <c r="EP60" s="165"/>
      <c r="EQ60" s="163"/>
      <c r="ER60" s="166"/>
      <c r="ES60" s="167"/>
      <c r="ET60" s="167"/>
      <c r="EU60" s="164"/>
      <c r="EV60" s="165"/>
      <c r="EW60" s="163"/>
      <c r="EX60" s="166"/>
      <c r="EY60" s="167"/>
      <c r="EZ60" s="167"/>
      <c r="FA60" s="164"/>
      <c r="FB60" s="165"/>
      <c r="FC60" s="163"/>
      <c r="FD60" s="166"/>
      <c r="FE60" s="167"/>
      <c r="FF60" s="167"/>
      <c r="FG60" s="164"/>
      <c r="FH60" s="165"/>
      <c r="FI60" s="163"/>
      <c r="FJ60" s="166"/>
      <c r="FK60" s="167"/>
      <c r="FL60" s="167"/>
      <c r="FM60" s="164"/>
      <c r="FN60" s="165"/>
      <c r="FO60" s="163"/>
      <c r="FP60" s="166"/>
      <c r="FQ60" s="167"/>
      <c r="FR60" s="167"/>
      <c r="FS60" s="164"/>
      <c r="FT60" s="165"/>
      <c r="FU60" s="163"/>
      <c r="FV60" s="166"/>
      <c r="FW60" s="167"/>
      <c r="FX60" s="167"/>
      <c r="FY60" s="164"/>
      <c r="FZ60" s="165"/>
      <c r="GA60" s="163"/>
      <c r="GB60" s="166"/>
      <c r="GC60" s="167"/>
      <c r="GD60" s="167"/>
      <c r="GE60" s="164"/>
      <c r="GF60" s="165"/>
      <c r="GG60" s="163"/>
      <c r="GH60" s="166"/>
      <c r="GI60" s="167"/>
      <c r="GJ60" s="167"/>
      <c r="GK60" s="164"/>
      <c r="GL60" s="165"/>
      <c r="GM60" s="163"/>
      <c r="GN60" s="166"/>
      <c r="GO60" s="167"/>
      <c r="GP60" s="167"/>
      <c r="GQ60" s="164"/>
      <c r="GR60" s="165"/>
      <c r="GS60" s="163"/>
      <c r="GT60" s="166"/>
      <c r="GU60" s="167"/>
      <c r="GV60" s="167"/>
      <c r="GW60" s="164"/>
      <c r="GX60" s="165"/>
      <c r="GY60" s="163"/>
      <c r="GZ60" s="166"/>
      <c r="HA60" s="167"/>
      <c r="HB60" s="167"/>
      <c r="HC60" s="164"/>
      <c r="HD60" s="165"/>
      <c r="HE60" s="163"/>
      <c r="HF60" s="166"/>
      <c r="HG60" s="167"/>
      <c r="HH60" s="167"/>
      <c r="HI60" s="164"/>
      <c r="HJ60" s="165"/>
      <c r="HK60" s="163"/>
      <c r="HL60" s="166"/>
      <c r="HM60" s="167"/>
      <c r="HN60" s="167"/>
      <c r="HO60" s="164"/>
      <c r="HP60" s="165"/>
      <c r="HQ60" s="163"/>
      <c r="HR60" s="166"/>
      <c r="HS60" s="167"/>
      <c r="HT60" s="167"/>
      <c r="HU60" s="164"/>
      <c r="HV60" s="165"/>
      <c r="HW60" s="163"/>
      <c r="HX60" s="166"/>
      <c r="HY60" s="167"/>
      <c r="HZ60" s="167"/>
      <c r="IA60" s="164"/>
      <c r="IB60" s="165"/>
      <c r="IC60" s="163"/>
      <c r="ID60" s="166"/>
      <c r="IE60" s="167"/>
      <c r="IF60" s="167"/>
      <c r="IG60" s="164"/>
      <c r="IH60" s="165"/>
      <c r="II60" s="163"/>
      <c r="IJ60" s="166"/>
      <c r="IK60" s="167"/>
      <c r="IL60" s="167"/>
      <c r="IM60" s="164"/>
      <c r="IN60" s="165"/>
      <c r="IO60" s="163"/>
      <c r="IP60" s="166"/>
      <c r="IQ60" s="167"/>
      <c r="IR60" s="167"/>
      <c r="IS60" s="164"/>
      <c r="IT60" s="165"/>
      <c r="IU60" s="163"/>
      <c r="IV60" s="166"/>
    </row>
    <row r="61" spans="2:6" ht="15">
      <c r="B61" s="233" t="s">
        <v>475</v>
      </c>
      <c r="C61" s="234"/>
      <c r="D61" s="234"/>
      <c r="E61" s="235"/>
      <c r="F61" s="236"/>
    </row>
    <row r="62" spans="1:256" ht="16.5" customHeight="1">
      <c r="A62" s="137">
        <v>43</v>
      </c>
      <c r="B62" s="138" t="s">
        <v>476</v>
      </c>
      <c r="C62" s="163" t="s">
        <v>315</v>
      </c>
      <c r="D62" s="166">
        <v>1</v>
      </c>
      <c r="E62" s="167"/>
      <c r="F62" s="167">
        <f t="shared" si="0"/>
        <v>0</v>
      </c>
      <c r="G62" s="138"/>
      <c r="H62" s="138"/>
      <c r="I62" s="132"/>
      <c r="J62" s="132"/>
      <c r="K62" s="132"/>
      <c r="L62" s="139"/>
      <c r="M62" s="138"/>
      <c r="N62" s="138"/>
      <c r="O62" s="132"/>
      <c r="P62" s="132"/>
      <c r="Q62" s="132"/>
      <c r="R62" s="139"/>
      <c r="S62" s="138"/>
      <c r="T62" s="138"/>
      <c r="U62" s="132"/>
      <c r="V62" s="132"/>
      <c r="W62" s="132"/>
      <c r="X62" s="139"/>
      <c r="Y62" s="138"/>
      <c r="Z62" s="138"/>
      <c r="AA62" s="132"/>
      <c r="AB62" s="132"/>
      <c r="AC62" s="132"/>
      <c r="AD62" s="139"/>
      <c r="AE62" s="138"/>
      <c r="AF62" s="138"/>
      <c r="AG62" s="132"/>
      <c r="AH62" s="132"/>
      <c r="AI62" s="132"/>
      <c r="AJ62" s="139"/>
      <c r="AK62" s="138"/>
      <c r="AL62" s="138"/>
      <c r="AM62" s="132"/>
      <c r="AN62" s="132"/>
      <c r="AO62" s="132"/>
      <c r="AP62" s="139"/>
      <c r="AQ62" s="138"/>
      <c r="AR62" s="138"/>
      <c r="AS62" s="132"/>
      <c r="AT62" s="132"/>
      <c r="AU62" s="132"/>
      <c r="AV62" s="139"/>
      <c r="AW62" s="138"/>
      <c r="AX62" s="138"/>
      <c r="AY62" s="132"/>
      <c r="AZ62" s="132"/>
      <c r="BA62" s="132"/>
      <c r="BB62" s="139"/>
      <c r="BC62" s="138"/>
      <c r="BD62" s="138"/>
      <c r="BE62" s="132"/>
      <c r="BF62" s="132"/>
      <c r="BG62" s="132"/>
      <c r="BH62" s="139"/>
      <c r="BI62" s="138"/>
      <c r="BJ62" s="138"/>
      <c r="BK62" s="132"/>
      <c r="BL62" s="132"/>
      <c r="BM62" s="132"/>
      <c r="BN62" s="139"/>
      <c r="BO62" s="138"/>
      <c r="BP62" s="138"/>
      <c r="BQ62" s="132"/>
      <c r="BR62" s="132"/>
      <c r="BS62" s="132"/>
      <c r="BT62" s="139"/>
      <c r="BU62" s="138"/>
      <c r="BV62" s="138"/>
      <c r="BW62" s="132"/>
      <c r="BX62" s="132"/>
      <c r="BY62" s="132"/>
      <c r="BZ62" s="139"/>
      <c r="CA62" s="138"/>
      <c r="CB62" s="138"/>
      <c r="CC62" s="132"/>
      <c r="CD62" s="132"/>
      <c r="CE62" s="132"/>
      <c r="CF62" s="139"/>
      <c r="CG62" s="138"/>
      <c r="CH62" s="138"/>
      <c r="CI62" s="132"/>
      <c r="CJ62" s="132"/>
      <c r="CK62" s="132"/>
      <c r="CL62" s="139"/>
      <c r="CM62" s="138"/>
      <c r="CN62" s="138"/>
      <c r="CO62" s="132"/>
      <c r="CP62" s="132"/>
      <c r="CQ62" s="132"/>
      <c r="CR62" s="139"/>
      <c r="CS62" s="138"/>
      <c r="CT62" s="138"/>
      <c r="CU62" s="132"/>
      <c r="CV62" s="132"/>
      <c r="CW62" s="132"/>
      <c r="CX62" s="139"/>
      <c r="CY62" s="138"/>
      <c r="CZ62" s="138"/>
      <c r="DA62" s="132"/>
      <c r="DB62" s="132"/>
      <c r="DC62" s="132"/>
      <c r="DD62" s="139"/>
      <c r="DE62" s="138"/>
      <c r="DF62" s="138"/>
      <c r="DG62" s="132"/>
      <c r="DH62" s="132"/>
      <c r="DI62" s="132"/>
      <c r="DJ62" s="139"/>
      <c r="DK62" s="138"/>
      <c r="DL62" s="138"/>
      <c r="DM62" s="132"/>
      <c r="DN62" s="132"/>
      <c r="DO62" s="132"/>
      <c r="DP62" s="139"/>
      <c r="DQ62" s="138"/>
      <c r="DR62" s="138"/>
      <c r="DS62" s="132"/>
      <c r="DT62" s="132"/>
      <c r="DU62" s="132"/>
      <c r="DV62" s="139"/>
      <c r="DW62" s="138"/>
      <c r="DX62" s="138"/>
      <c r="DY62" s="132"/>
      <c r="DZ62" s="132"/>
      <c r="EA62" s="132"/>
      <c r="EB62" s="139"/>
      <c r="EC62" s="138"/>
      <c r="ED62" s="138"/>
      <c r="EE62" s="132"/>
      <c r="EF62" s="132"/>
      <c r="EG62" s="132"/>
      <c r="EH62" s="139"/>
      <c r="EI62" s="138"/>
      <c r="EJ62" s="138"/>
      <c r="EK62" s="132"/>
      <c r="EL62" s="132"/>
      <c r="EM62" s="132"/>
      <c r="EN62" s="139"/>
      <c r="EO62" s="138"/>
      <c r="EP62" s="138"/>
      <c r="EQ62" s="132"/>
      <c r="ER62" s="132"/>
      <c r="ES62" s="132"/>
      <c r="ET62" s="139"/>
      <c r="EU62" s="138"/>
      <c r="EV62" s="138"/>
      <c r="EW62" s="132"/>
      <c r="EX62" s="132"/>
      <c r="EY62" s="132"/>
      <c r="EZ62" s="139"/>
      <c r="FA62" s="138"/>
      <c r="FB62" s="138"/>
      <c r="FC62" s="132"/>
      <c r="FD62" s="132"/>
      <c r="FE62" s="132"/>
      <c r="FF62" s="139"/>
      <c r="FG62" s="138"/>
      <c r="FH62" s="138"/>
      <c r="FI62" s="132"/>
      <c r="FJ62" s="132"/>
      <c r="FK62" s="132"/>
      <c r="FL62" s="139"/>
      <c r="FM62" s="138"/>
      <c r="FN62" s="138"/>
      <c r="FO62" s="132"/>
      <c r="FP62" s="132"/>
      <c r="FQ62" s="132"/>
      <c r="FR62" s="139"/>
      <c r="FS62" s="138"/>
      <c r="FT62" s="138"/>
      <c r="FU62" s="132"/>
      <c r="FV62" s="132"/>
      <c r="FW62" s="132"/>
      <c r="FX62" s="139"/>
      <c r="FY62" s="138"/>
      <c r="FZ62" s="138"/>
      <c r="GA62" s="132"/>
      <c r="GB62" s="132"/>
      <c r="GC62" s="132"/>
      <c r="GD62" s="139"/>
      <c r="GE62" s="138"/>
      <c r="GF62" s="138"/>
      <c r="GG62" s="132"/>
      <c r="GH62" s="132"/>
      <c r="GI62" s="132"/>
      <c r="GJ62" s="139"/>
      <c r="GK62" s="138"/>
      <c r="GL62" s="138"/>
      <c r="GM62" s="132"/>
      <c r="GN62" s="132"/>
      <c r="GO62" s="132"/>
      <c r="GP62" s="139"/>
      <c r="GQ62" s="138"/>
      <c r="GR62" s="138"/>
      <c r="GS62" s="132"/>
      <c r="GT62" s="132"/>
      <c r="GU62" s="132"/>
      <c r="GV62" s="139"/>
      <c r="GW62" s="138"/>
      <c r="GX62" s="138"/>
      <c r="GY62" s="132"/>
      <c r="GZ62" s="132"/>
      <c r="HA62" s="132"/>
      <c r="HB62" s="139"/>
      <c r="HC62" s="138"/>
      <c r="HD62" s="138"/>
      <c r="HE62" s="132"/>
      <c r="HF62" s="132"/>
      <c r="HG62" s="132"/>
      <c r="HH62" s="139"/>
      <c r="HI62" s="138"/>
      <c r="HJ62" s="138"/>
      <c r="HK62" s="132"/>
      <c r="HL62" s="132"/>
      <c r="HM62" s="132"/>
      <c r="HN62" s="139"/>
      <c r="HO62" s="138"/>
      <c r="HP62" s="138"/>
      <c r="HQ62" s="132"/>
      <c r="HR62" s="132"/>
      <c r="HS62" s="132"/>
      <c r="HT62" s="139"/>
      <c r="HU62" s="138"/>
      <c r="HV62" s="138"/>
      <c r="HW62" s="132"/>
      <c r="HX62" s="132"/>
      <c r="HY62" s="132"/>
      <c r="HZ62" s="139"/>
      <c r="IA62" s="138"/>
      <c r="IB62" s="138"/>
      <c r="IC62" s="132"/>
      <c r="ID62" s="132"/>
      <c r="IE62" s="132"/>
      <c r="IF62" s="139"/>
      <c r="IG62" s="138"/>
      <c r="IH62" s="138"/>
      <c r="II62" s="132"/>
      <c r="IJ62" s="132"/>
      <c r="IK62" s="132"/>
      <c r="IL62" s="139"/>
      <c r="IM62" s="138"/>
      <c r="IN62" s="138"/>
      <c r="IO62" s="132"/>
      <c r="IP62" s="132"/>
      <c r="IQ62" s="132"/>
      <c r="IR62" s="139"/>
      <c r="IS62" s="138"/>
      <c r="IT62" s="138"/>
      <c r="IU62" s="132"/>
      <c r="IV62" s="132"/>
    </row>
    <row r="63" spans="1:256" s="228" customFormat="1" ht="33.75" customHeight="1">
      <c r="A63" s="227"/>
      <c r="B63" s="165" t="s">
        <v>477</v>
      </c>
      <c r="C63" s="163"/>
      <c r="D63" s="166"/>
      <c r="E63" s="167"/>
      <c r="F63" s="167"/>
      <c r="G63" s="164"/>
      <c r="H63" s="165"/>
      <c r="I63" s="163"/>
      <c r="J63" s="166"/>
      <c r="K63" s="167"/>
      <c r="L63" s="167"/>
      <c r="M63" s="164"/>
      <c r="N63" s="165"/>
      <c r="O63" s="163"/>
      <c r="P63" s="166"/>
      <c r="Q63" s="167"/>
      <c r="R63" s="167"/>
      <c r="S63" s="164"/>
      <c r="T63" s="165"/>
      <c r="U63" s="163"/>
      <c r="V63" s="166"/>
      <c r="W63" s="167"/>
      <c r="X63" s="167"/>
      <c r="Y63" s="164"/>
      <c r="Z63" s="165"/>
      <c r="AA63" s="163"/>
      <c r="AB63" s="166"/>
      <c r="AC63" s="167"/>
      <c r="AD63" s="167"/>
      <c r="AE63" s="164"/>
      <c r="AF63" s="165"/>
      <c r="AG63" s="163"/>
      <c r="AH63" s="166"/>
      <c r="AI63" s="167"/>
      <c r="AJ63" s="167"/>
      <c r="AK63" s="164"/>
      <c r="AL63" s="165"/>
      <c r="AM63" s="163"/>
      <c r="AN63" s="166"/>
      <c r="AO63" s="167"/>
      <c r="AP63" s="167"/>
      <c r="AQ63" s="164"/>
      <c r="AR63" s="165"/>
      <c r="AS63" s="163"/>
      <c r="AT63" s="166"/>
      <c r="AU63" s="167"/>
      <c r="AV63" s="167"/>
      <c r="AW63" s="164"/>
      <c r="AX63" s="165"/>
      <c r="AY63" s="163"/>
      <c r="AZ63" s="166"/>
      <c r="BA63" s="167"/>
      <c r="BB63" s="167"/>
      <c r="BC63" s="164"/>
      <c r="BD63" s="165"/>
      <c r="BE63" s="163"/>
      <c r="BF63" s="166"/>
      <c r="BG63" s="167"/>
      <c r="BH63" s="167"/>
      <c r="BI63" s="164"/>
      <c r="BJ63" s="165"/>
      <c r="BK63" s="163"/>
      <c r="BL63" s="166"/>
      <c r="BM63" s="167"/>
      <c r="BN63" s="167"/>
      <c r="BO63" s="164"/>
      <c r="BP63" s="165"/>
      <c r="BQ63" s="163"/>
      <c r="BR63" s="166"/>
      <c r="BS63" s="167"/>
      <c r="BT63" s="167"/>
      <c r="BU63" s="164"/>
      <c r="BV63" s="165"/>
      <c r="BW63" s="163"/>
      <c r="BX63" s="166"/>
      <c r="BY63" s="167"/>
      <c r="BZ63" s="167"/>
      <c r="CA63" s="164"/>
      <c r="CB63" s="165"/>
      <c r="CC63" s="163"/>
      <c r="CD63" s="166"/>
      <c r="CE63" s="167"/>
      <c r="CF63" s="167"/>
      <c r="CG63" s="164"/>
      <c r="CH63" s="165"/>
      <c r="CI63" s="163"/>
      <c r="CJ63" s="166"/>
      <c r="CK63" s="167"/>
      <c r="CL63" s="167"/>
      <c r="CM63" s="164"/>
      <c r="CN63" s="165"/>
      <c r="CO63" s="163"/>
      <c r="CP63" s="166"/>
      <c r="CQ63" s="167"/>
      <c r="CR63" s="167"/>
      <c r="CS63" s="164"/>
      <c r="CT63" s="165"/>
      <c r="CU63" s="163"/>
      <c r="CV63" s="166"/>
      <c r="CW63" s="167"/>
      <c r="CX63" s="167"/>
      <c r="CY63" s="164"/>
      <c r="CZ63" s="165"/>
      <c r="DA63" s="163"/>
      <c r="DB63" s="166"/>
      <c r="DC63" s="167"/>
      <c r="DD63" s="167"/>
      <c r="DE63" s="164"/>
      <c r="DF63" s="165"/>
      <c r="DG63" s="163"/>
      <c r="DH63" s="166"/>
      <c r="DI63" s="167"/>
      <c r="DJ63" s="167"/>
      <c r="DK63" s="164"/>
      <c r="DL63" s="165"/>
      <c r="DM63" s="163"/>
      <c r="DN63" s="166"/>
      <c r="DO63" s="167"/>
      <c r="DP63" s="167"/>
      <c r="DQ63" s="164"/>
      <c r="DR63" s="165"/>
      <c r="DS63" s="163"/>
      <c r="DT63" s="166"/>
      <c r="DU63" s="167"/>
      <c r="DV63" s="167"/>
      <c r="DW63" s="164"/>
      <c r="DX63" s="165"/>
      <c r="DY63" s="163"/>
      <c r="DZ63" s="166"/>
      <c r="EA63" s="167"/>
      <c r="EB63" s="167"/>
      <c r="EC63" s="164"/>
      <c r="ED63" s="165"/>
      <c r="EE63" s="163"/>
      <c r="EF63" s="166"/>
      <c r="EG63" s="167"/>
      <c r="EH63" s="167"/>
      <c r="EI63" s="164"/>
      <c r="EJ63" s="165"/>
      <c r="EK63" s="163"/>
      <c r="EL63" s="166"/>
      <c r="EM63" s="167"/>
      <c r="EN63" s="167"/>
      <c r="EO63" s="164"/>
      <c r="EP63" s="165"/>
      <c r="EQ63" s="163"/>
      <c r="ER63" s="166"/>
      <c r="ES63" s="167"/>
      <c r="ET63" s="167"/>
      <c r="EU63" s="164"/>
      <c r="EV63" s="165"/>
      <c r="EW63" s="163"/>
      <c r="EX63" s="166"/>
      <c r="EY63" s="167"/>
      <c r="EZ63" s="167"/>
      <c r="FA63" s="164"/>
      <c r="FB63" s="165"/>
      <c r="FC63" s="163"/>
      <c r="FD63" s="166"/>
      <c r="FE63" s="167"/>
      <c r="FF63" s="167"/>
      <c r="FG63" s="164"/>
      <c r="FH63" s="165"/>
      <c r="FI63" s="163"/>
      <c r="FJ63" s="166"/>
      <c r="FK63" s="167"/>
      <c r="FL63" s="167"/>
      <c r="FM63" s="164"/>
      <c r="FN63" s="165"/>
      <c r="FO63" s="163"/>
      <c r="FP63" s="166"/>
      <c r="FQ63" s="167"/>
      <c r="FR63" s="167"/>
      <c r="FS63" s="164"/>
      <c r="FT63" s="165"/>
      <c r="FU63" s="163"/>
      <c r="FV63" s="166"/>
      <c r="FW63" s="167"/>
      <c r="FX63" s="167"/>
      <c r="FY63" s="164"/>
      <c r="FZ63" s="165"/>
      <c r="GA63" s="163"/>
      <c r="GB63" s="166"/>
      <c r="GC63" s="167"/>
      <c r="GD63" s="167"/>
      <c r="GE63" s="164"/>
      <c r="GF63" s="165"/>
      <c r="GG63" s="163"/>
      <c r="GH63" s="166"/>
      <c r="GI63" s="167"/>
      <c r="GJ63" s="167"/>
      <c r="GK63" s="164"/>
      <c r="GL63" s="165"/>
      <c r="GM63" s="163"/>
      <c r="GN63" s="166"/>
      <c r="GO63" s="167"/>
      <c r="GP63" s="167"/>
      <c r="GQ63" s="164"/>
      <c r="GR63" s="165"/>
      <c r="GS63" s="163"/>
      <c r="GT63" s="166"/>
      <c r="GU63" s="167"/>
      <c r="GV63" s="167"/>
      <c r="GW63" s="164"/>
      <c r="GX63" s="165"/>
      <c r="GY63" s="163"/>
      <c r="GZ63" s="166"/>
      <c r="HA63" s="167"/>
      <c r="HB63" s="167"/>
      <c r="HC63" s="164"/>
      <c r="HD63" s="165"/>
      <c r="HE63" s="163"/>
      <c r="HF63" s="166"/>
      <c r="HG63" s="167"/>
      <c r="HH63" s="167"/>
      <c r="HI63" s="164"/>
      <c r="HJ63" s="165"/>
      <c r="HK63" s="163"/>
      <c r="HL63" s="166"/>
      <c r="HM63" s="167"/>
      <c r="HN63" s="167"/>
      <c r="HO63" s="164"/>
      <c r="HP63" s="165"/>
      <c r="HQ63" s="163"/>
      <c r="HR63" s="166"/>
      <c r="HS63" s="167"/>
      <c r="HT63" s="167"/>
      <c r="HU63" s="164"/>
      <c r="HV63" s="165"/>
      <c r="HW63" s="163"/>
      <c r="HX63" s="166"/>
      <c r="HY63" s="167"/>
      <c r="HZ63" s="167"/>
      <c r="IA63" s="164"/>
      <c r="IB63" s="165"/>
      <c r="IC63" s="163"/>
      <c r="ID63" s="166"/>
      <c r="IE63" s="167"/>
      <c r="IF63" s="167"/>
      <c r="IG63" s="164"/>
      <c r="IH63" s="165"/>
      <c r="II63" s="163"/>
      <c r="IJ63" s="166"/>
      <c r="IK63" s="167"/>
      <c r="IL63" s="167"/>
      <c r="IM63" s="164"/>
      <c r="IN63" s="165"/>
      <c r="IO63" s="163"/>
      <c r="IP63" s="166"/>
      <c r="IQ63" s="167"/>
      <c r="IR63" s="167"/>
      <c r="IS63" s="164"/>
      <c r="IT63" s="165"/>
      <c r="IU63" s="163"/>
      <c r="IV63" s="166"/>
    </row>
    <row r="64" spans="1:256" s="228" customFormat="1" ht="12.75">
      <c r="A64" s="227"/>
      <c r="B64" s="165" t="s">
        <v>478</v>
      </c>
      <c r="C64" s="163"/>
      <c r="D64" s="166"/>
      <c r="E64" s="167"/>
      <c r="F64" s="167"/>
      <c r="G64" s="164"/>
      <c r="H64" s="165"/>
      <c r="I64" s="163"/>
      <c r="J64" s="166"/>
      <c r="K64" s="167"/>
      <c r="L64" s="167"/>
      <c r="M64" s="164"/>
      <c r="N64" s="165"/>
      <c r="O64" s="163"/>
      <c r="P64" s="166"/>
      <c r="Q64" s="167"/>
      <c r="R64" s="167"/>
      <c r="S64" s="164"/>
      <c r="T64" s="165"/>
      <c r="U64" s="163"/>
      <c r="V64" s="166"/>
      <c r="W64" s="167"/>
      <c r="X64" s="167"/>
      <c r="Y64" s="164"/>
      <c r="Z64" s="165"/>
      <c r="AA64" s="163"/>
      <c r="AB64" s="166"/>
      <c r="AC64" s="167"/>
      <c r="AD64" s="167"/>
      <c r="AE64" s="164"/>
      <c r="AF64" s="165"/>
      <c r="AG64" s="163"/>
      <c r="AH64" s="166"/>
      <c r="AI64" s="167"/>
      <c r="AJ64" s="167"/>
      <c r="AK64" s="164"/>
      <c r="AL64" s="165"/>
      <c r="AM64" s="163"/>
      <c r="AN64" s="166"/>
      <c r="AO64" s="167"/>
      <c r="AP64" s="167"/>
      <c r="AQ64" s="164"/>
      <c r="AR64" s="165"/>
      <c r="AS64" s="163"/>
      <c r="AT64" s="166"/>
      <c r="AU64" s="167"/>
      <c r="AV64" s="167"/>
      <c r="AW64" s="164"/>
      <c r="AX64" s="165"/>
      <c r="AY64" s="163"/>
      <c r="AZ64" s="166"/>
      <c r="BA64" s="167"/>
      <c r="BB64" s="167"/>
      <c r="BC64" s="164"/>
      <c r="BD64" s="165"/>
      <c r="BE64" s="163"/>
      <c r="BF64" s="166"/>
      <c r="BG64" s="167"/>
      <c r="BH64" s="167"/>
      <c r="BI64" s="164"/>
      <c r="BJ64" s="165"/>
      <c r="BK64" s="163"/>
      <c r="BL64" s="166"/>
      <c r="BM64" s="167"/>
      <c r="BN64" s="167"/>
      <c r="BO64" s="164"/>
      <c r="BP64" s="165"/>
      <c r="BQ64" s="163"/>
      <c r="BR64" s="166"/>
      <c r="BS64" s="167"/>
      <c r="BT64" s="167"/>
      <c r="BU64" s="164"/>
      <c r="BV64" s="165"/>
      <c r="BW64" s="163"/>
      <c r="BX64" s="166"/>
      <c r="BY64" s="167"/>
      <c r="BZ64" s="167"/>
      <c r="CA64" s="164"/>
      <c r="CB64" s="165"/>
      <c r="CC64" s="163"/>
      <c r="CD64" s="166"/>
      <c r="CE64" s="167"/>
      <c r="CF64" s="167"/>
      <c r="CG64" s="164"/>
      <c r="CH64" s="165"/>
      <c r="CI64" s="163"/>
      <c r="CJ64" s="166"/>
      <c r="CK64" s="167"/>
      <c r="CL64" s="167"/>
      <c r="CM64" s="164"/>
      <c r="CN64" s="165"/>
      <c r="CO64" s="163"/>
      <c r="CP64" s="166"/>
      <c r="CQ64" s="167"/>
      <c r="CR64" s="167"/>
      <c r="CS64" s="164"/>
      <c r="CT64" s="165"/>
      <c r="CU64" s="163"/>
      <c r="CV64" s="166"/>
      <c r="CW64" s="167"/>
      <c r="CX64" s="167"/>
      <c r="CY64" s="164"/>
      <c r="CZ64" s="165"/>
      <c r="DA64" s="163"/>
      <c r="DB64" s="166"/>
      <c r="DC64" s="167"/>
      <c r="DD64" s="167"/>
      <c r="DE64" s="164"/>
      <c r="DF64" s="165"/>
      <c r="DG64" s="163"/>
      <c r="DH64" s="166"/>
      <c r="DI64" s="167"/>
      <c r="DJ64" s="167"/>
      <c r="DK64" s="164"/>
      <c r="DL64" s="165"/>
      <c r="DM64" s="163"/>
      <c r="DN64" s="166"/>
      <c r="DO64" s="167"/>
      <c r="DP64" s="167"/>
      <c r="DQ64" s="164"/>
      <c r="DR64" s="165"/>
      <c r="DS64" s="163"/>
      <c r="DT64" s="166"/>
      <c r="DU64" s="167"/>
      <c r="DV64" s="167"/>
      <c r="DW64" s="164"/>
      <c r="DX64" s="165"/>
      <c r="DY64" s="163"/>
      <c r="DZ64" s="166"/>
      <c r="EA64" s="167"/>
      <c r="EB64" s="167"/>
      <c r="EC64" s="164"/>
      <c r="ED64" s="165"/>
      <c r="EE64" s="163"/>
      <c r="EF64" s="166"/>
      <c r="EG64" s="167"/>
      <c r="EH64" s="167"/>
      <c r="EI64" s="164"/>
      <c r="EJ64" s="165"/>
      <c r="EK64" s="163"/>
      <c r="EL64" s="166"/>
      <c r="EM64" s="167"/>
      <c r="EN64" s="167"/>
      <c r="EO64" s="164"/>
      <c r="EP64" s="165"/>
      <c r="EQ64" s="163"/>
      <c r="ER64" s="166"/>
      <c r="ES64" s="167"/>
      <c r="ET64" s="167"/>
      <c r="EU64" s="164"/>
      <c r="EV64" s="165"/>
      <c r="EW64" s="163"/>
      <c r="EX64" s="166"/>
      <c r="EY64" s="167"/>
      <c r="EZ64" s="167"/>
      <c r="FA64" s="164"/>
      <c r="FB64" s="165"/>
      <c r="FC64" s="163"/>
      <c r="FD64" s="166"/>
      <c r="FE64" s="167"/>
      <c r="FF64" s="167"/>
      <c r="FG64" s="164"/>
      <c r="FH64" s="165"/>
      <c r="FI64" s="163"/>
      <c r="FJ64" s="166"/>
      <c r="FK64" s="167"/>
      <c r="FL64" s="167"/>
      <c r="FM64" s="164"/>
      <c r="FN64" s="165"/>
      <c r="FO64" s="163"/>
      <c r="FP64" s="166"/>
      <c r="FQ64" s="167"/>
      <c r="FR64" s="167"/>
      <c r="FS64" s="164"/>
      <c r="FT64" s="165"/>
      <c r="FU64" s="163"/>
      <c r="FV64" s="166"/>
      <c r="FW64" s="167"/>
      <c r="FX64" s="167"/>
      <c r="FY64" s="164"/>
      <c r="FZ64" s="165"/>
      <c r="GA64" s="163"/>
      <c r="GB64" s="166"/>
      <c r="GC64" s="167"/>
      <c r="GD64" s="167"/>
      <c r="GE64" s="164"/>
      <c r="GF64" s="165"/>
      <c r="GG64" s="163"/>
      <c r="GH64" s="166"/>
      <c r="GI64" s="167"/>
      <c r="GJ64" s="167"/>
      <c r="GK64" s="164"/>
      <c r="GL64" s="165"/>
      <c r="GM64" s="163"/>
      <c r="GN64" s="166"/>
      <c r="GO64" s="167"/>
      <c r="GP64" s="167"/>
      <c r="GQ64" s="164"/>
      <c r="GR64" s="165"/>
      <c r="GS64" s="163"/>
      <c r="GT64" s="166"/>
      <c r="GU64" s="167"/>
      <c r="GV64" s="167"/>
      <c r="GW64" s="164"/>
      <c r="GX64" s="165"/>
      <c r="GY64" s="163"/>
      <c r="GZ64" s="166"/>
      <c r="HA64" s="167"/>
      <c r="HB64" s="167"/>
      <c r="HC64" s="164"/>
      <c r="HD64" s="165"/>
      <c r="HE64" s="163"/>
      <c r="HF64" s="166"/>
      <c r="HG64" s="167"/>
      <c r="HH64" s="167"/>
      <c r="HI64" s="164"/>
      <c r="HJ64" s="165"/>
      <c r="HK64" s="163"/>
      <c r="HL64" s="166"/>
      <c r="HM64" s="167"/>
      <c r="HN64" s="167"/>
      <c r="HO64" s="164"/>
      <c r="HP64" s="165"/>
      <c r="HQ64" s="163"/>
      <c r="HR64" s="166"/>
      <c r="HS64" s="167"/>
      <c r="HT64" s="167"/>
      <c r="HU64" s="164"/>
      <c r="HV64" s="165"/>
      <c r="HW64" s="163"/>
      <c r="HX64" s="166"/>
      <c r="HY64" s="167"/>
      <c r="HZ64" s="167"/>
      <c r="IA64" s="164"/>
      <c r="IB64" s="165"/>
      <c r="IC64" s="163"/>
      <c r="ID64" s="166"/>
      <c r="IE64" s="167"/>
      <c r="IF64" s="167"/>
      <c r="IG64" s="164"/>
      <c r="IH64" s="165"/>
      <c r="II64" s="163"/>
      <c r="IJ64" s="166"/>
      <c r="IK64" s="167"/>
      <c r="IL64" s="167"/>
      <c r="IM64" s="164"/>
      <c r="IN64" s="165"/>
      <c r="IO64" s="163"/>
      <c r="IP64" s="166"/>
      <c r="IQ64" s="167"/>
      <c r="IR64" s="167"/>
      <c r="IS64" s="164"/>
      <c r="IT64" s="165"/>
      <c r="IU64" s="163"/>
      <c r="IV64" s="166"/>
    </row>
    <row r="65" spans="1:256" s="228" customFormat="1" ht="12.75">
      <c r="A65" s="227"/>
      <c r="B65" s="165" t="s">
        <v>479</v>
      </c>
      <c r="C65" s="163"/>
      <c r="D65" s="166"/>
      <c r="E65" s="167"/>
      <c r="F65" s="167"/>
      <c r="G65" s="164"/>
      <c r="H65" s="165"/>
      <c r="I65" s="163"/>
      <c r="J65" s="166"/>
      <c r="K65" s="167"/>
      <c r="L65" s="167"/>
      <c r="M65" s="164"/>
      <c r="N65" s="165"/>
      <c r="O65" s="163"/>
      <c r="P65" s="166"/>
      <c r="Q65" s="167"/>
      <c r="R65" s="167"/>
      <c r="S65" s="164"/>
      <c r="T65" s="165"/>
      <c r="U65" s="163"/>
      <c r="V65" s="166"/>
      <c r="W65" s="167"/>
      <c r="X65" s="167"/>
      <c r="Y65" s="164"/>
      <c r="Z65" s="165"/>
      <c r="AA65" s="163"/>
      <c r="AB65" s="166"/>
      <c r="AC65" s="167"/>
      <c r="AD65" s="167"/>
      <c r="AE65" s="164"/>
      <c r="AF65" s="165"/>
      <c r="AG65" s="163"/>
      <c r="AH65" s="166"/>
      <c r="AI65" s="167"/>
      <c r="AJ65" s="167"/>
      <c r="AK65" s="164"/>
      <c r="AL65" s="165"/>
      <c r="AM65" s="163"/>
      <c r="AN65" s="166"/>
      <c r="AO65" s="167"/>
      <c r="AP65" s="167"/>
      <c r="AQ65" s="164"/>
      <c r="AR65" s="165"/>
      <c r="AS65" s="163"/>
      <c r="AT65" s="166"/>
      <c r="AU65" s="167"/>
      <c r="AV65" s="167"/>
      <c r="AW65" s="164"/>
      <c r="AX65" s="165"/>
      <c r="AY65" s="163"/>
      <c r="AZ65" s="166"/>
      <c r="BA65" s="167"/>
      <c r="BB65" s="167"/>
      <c r="BC65" s="164"/>
      <c r="BD65" s="165"/>
      <c r="BE65" s="163"/>
      <c r="BF65" s="166"/>
      <c r="BG65" s="167"/>
      <c r="BH65" s="167"/>
      <c r="BI65" s="164"/>
      <c r="BJ65" s="165"/>
      <c r="BK65" s="163"/>
      <c r="BL65" s="166"/>
      <c r="BM65" s="167"/>
      <c r="BN65" s="167"/>
      <c r="BO65" s="164"/>
      <c r="BP65" s="165"/>
      <c r="BQ65" s="163"/>
      <c r="BR65" s="166"/>
      <c r="BS65" s="167"/>
      <c r="BT65" s="167"/>
      <c r="BU65" s="164"/>
      <c r="BV65" s="165"/>
      <c r="BW65" s="163"/>
      <c r="BX65" s="166"/>
      <c r="BY65" s="167"/>
      <c r="BZ65" s="167"/>
      <c r="CA65" s="164"/>
      <c r="CB65" s="165"/>
      <c r="CC65" s="163"/>
      <c r="CD65" s="166"/>
      <c r="CE65" s="167"/>
      <c r="CF65" s="167"/>
      <c r="CG65" s="164"/>
      <c r="CH65" s="165"/>
      <c r="CI65" s="163"/>
      <c r="CJ65" s="166"/>
      <c r="CK65" s="167"/>
      <c r="CL65" s="167"/>
      <c r="CM65" s="164"/>
      <c r="CN65" s="165"/>
      <c r="CO65" s="163"/>
      <c r="CP65" s="166"/>
      <c r="CQ65" s="167"/>
      <c r="CR65" s="167"/>
      <c r="CS65" s="164"/>
      <c r="CT65" s="165"/>
      <c r="CU65" s="163"/>
      <c r="CV65" s="166"/>
      <c r="CW65" s="167"/>
      <c r="CX65" s="167"/>
      <c r="CY65" s="164"/>
      <c r="CZ65" s="165"/>
      <c r="DA65" s="163"/>
      <c r="DB65" s="166"/>
      <c r="DC65" s="167"/>
      <c r="DD65" s="167"/>
      <c r="DE65" s="164"/>
      <c r="DF65" s="165"/>
      <c r="DG65" s="163"/>
      <c r="DH65" s="166"/>
      <c r="DI65" s="167"/>
      <c r="DJ65" s="167"/>
      <c r="DK65" s="164"/>
      <c r="DL65" s="165"/>
      <c r="DM65" s="163"/>
      <c r="DN65" s="166"/>
      <c r="DO65" s="167"/>
      <c r="DP65" s="167"/>
      <c r="DQ65" s="164"/>
      <c r="DR65" s="165"/>
      <c r="DS65" s="163"/>
      <c r="DT65" s="166"/>
      <c r="DU65" s="167"/>
      <c r="DV65" s="167"/>
      <c r="DW65" s="164"/>
      <c r="DX65" s="165"/>
      <c r="DY65" s="163"/>
      <c r="DZ65" s="166"/>
      <c r="EA65" s="167"/>
      <c r="EB65" s="167"/>
      <c r="EC65" s="164"/>
      <c r="ED65" s="165"/>
      <c r="EE65" s="163"/>
      <c r="EF65" s="166"/>
      <c r="EG65" s="167"/>
      <c r="EH65" s="167"/>
      <c r="EI65" s="164"/>
      <c r="EJ65" s="165"/>
      <c r="EK65" s="163"/>
      <c r="EL65" s="166"/>
      <c r="EM65" s="167"/>
      <c r="EN65" s="167"/>
      <c r="EO65" s="164"/>
      <c r="EP65" s="165"/>
      <c r="EQ65" s="163"/>
      <c r="ER65" s="166"/>
      <c r="ES65" s="167"/>
      <c r="ET65" s="167"/>
      <c r="EU65" s="164"/>
      <c r="EV65" s="165"/>
      <c r="EW65" s="163"/>
      <c r="EX65" s="166"/>
      <c r="EY65" s="167"/>
      <c r="EZ65" s="167"/>
      <c r="FA65" s="164"/>
      <c r="FB65" s="165"/>
      <c r="FC65" s="163"/>
      <c r="FD65" s="166"/>
      <c r="FE65" s="167"/>
      <c r="FF65" s="167"/>
      <c r="FG65" s="164"/>
      <c r="FH65" s="165"/>
      <c r="FI65" s="163"/>
      <c r="FJ65" s="166"/>
      <c r="FK65" s="167"/>
      <c r="FL65" s="167"/>
      <c r="FM65" s="164"/>
      <c r="FN65" s="165"/>
      <c r="FO65" s="163"/>
      <c r="FP65" s="166"/>
      <c r="FQ65" s="167"/>
      <c r="FR65" s="167"/>
      <c r="FS65" s="164"/>
      <c r="FT65" s="165"/>
      <c r="FU65" s="163"/>
      <c r="FV65" s="166"/>
      <c r="FW65" s="167"/>
      <c r="FX65" s="167"/>
      <c r="FY65" s="164"/>
      <c r="FZ65" s="165"/>
      <c r="GA65" s="163"/>
      <c r="GB65" s="166"/>
      <c r="GC65" s="167"/>
      <c r="GD65" s="167"/>
      <c r="GE65" s="164"/>
      <c r="GF65" s="165"/>
      <c r="GG65" s="163"/>
      <c r="GH65" s="166"/>
      <c r="GI65" s="167"/>
      <c r="GJ65" s="167"/>
      <c r="GK65" s="164"/>
      <c r="GL65" s="165"/>
      <c r="GM65" s="163"/>
      <c r="GN65" s="166"/>
      <c r="GO65" s="167"/>
      <c r="GP65" s="167"/>
      <c r="GQ65" s="164"/>
      <c r="GR65" s="165"/>
      <c r="GS65" s="163"/>
      <c r="GT65" s="166"/>
      <c r="GU65" s="167"/>
      <c r="GV65" s="167"/>
      <c r="GW65" s="164"/>
      <c r="GX65" s="165"/>
      <c r="GY65" s="163"/>
      <c r="GZ65" s="166"/>
      <c r="HA65" s="167"/>
      <c r="HB65" s="167"/>
      <c r="HC65" s="164"/>
      <c r="HD65" s="165"/>
      <c r="HE65" s="163"/>
      <c r="HF65" s="166"/>
      <c r="HG65" s="167"/>
      <c r="HH65" s="167"/>
      <c r="HI65" s="164"/>
      <c r="HJ65" s="165"/>
      <c r="HK65" s="163"/>
      <c r="HL65" s="166"/>
      <c r="HM65" s="167"/>
      <c r="HN65" s="167"/>
      <c r="HO65" s="164"/>
      <c r="HP65" s="165"/>
      <c r="HQ65" s="163"/>
      <c r="HR65" s="166"/>
      <c r="HS65" s="167"/>
      <c r="HT65" s="167"/>
      <c r="HU65" s="164"/>
      <c r="HV65" s="165"/>
      <c r="HW65" s="163"/>
      <c r="HX65" s="166"/>
      <c r="HY65" s="167"/>
      <c r="HZ65" s="167"/>
      <c r="IA65" s="164"/>
      <c r="IB65" s="165"/>
      <c r="IC65" s="163"/>
      <c r="ID65" s="166"/>
      <c r="IE65" s="167"/>
      <c r="IF65" s="167"/>
      <c r="IG65" s="164"/>
      <c r="IH65" s="165"/>
      <c r="II65" s="163"/>
      <c r="IJ65" s="166"/>
      <c r="IK65" s="167"/>
      <c r="IL65" s="167"/>
      <c r="IM65" s="164"/>
      <c r="IN65" s="165"/>
      <c r="IO65" s="163"/>
      <c r="IP65" s="166"/>
      <c r="IQ65" s="167"/>
      <c r="IR65" s="167"/>
      <c r="IS65" s="164"/>
      <c r="IT65" s="165"/>
      <c r="IU65" s="163"/>
      <c r="IV65" s="166"/>
    </row>
    <row r="66" spans="1:256" s="228" customFormat="1" ht="12.75">
      <c r="A66" s="227"/>
      <c r="B66" s="165" t="s">
        <v>480</v>
      </c>
      <c r="C66" s="163"/>
      <c r="D66" s="166"/>
      <c r="E66" s="167"/>
      <c r="F66" s="167"/>
      <c r="G66" s="164"/>
      <c r="H66" s="165"/>
      <c r="I66" s="163"/>
      <c r="J66" s="166"/>
      <c r="K66" s="167"/>
      <c r="L66" s="167"/>
      <c r="M66" s="164"/>
      <c r="N66" s="165"/>
      <c r="O66" s="163"/>
      <c r="P66" s="166"/>
      <c r="Q66" s="167"/>
      <c r="R66" s="167"/>
      <c r="S66" s="164"/>
      <c r="T66" s="165"/>
      <c r="U66" s="163"/>
      <c r="V66" s="166"/>
      <c r="W66" s="167"/>
      <c r="X66" s="167"/>
      <c r="Y66" s="164"/>
      <c r="Z66" s="165"/>
      <c r="AA66" s="163"/>
      <c r="AB66" s="166"/>
      <c r="AC66" s="167"/>
      <c r="AD66" s="167"/>
      <c r="AE66" s="164"/>
      <c r="AF66" s="165"/>
      <c r="AG66" s="163"/>
      <c r="AH66" s="166"/>
      <c r="AI66" s="167"/>
      <c r="AJ66" s="167"/>
      <c r="AK66" s="164"/>
      <c r="AL66" s="165"/>
      <c r="AM66" s="163"/>
      <c r="AN66" s="166"/>
      <c r="AO66" s="167"/>
      <c r="AP66" s="167"/>
      <c r="AQ66" s="164"/>
      <c r="AR66" s="165"/>
      <c r="AS66" s="163"/>
      <c r="AT66" s="166"/>
      <c r="AU66" s="167"/>
      <c r="AV66" s="167"/>
      <c r="AW66" s="164"/>
      <c r="AX66" s="165"/>
      <c r="AY66" s="163"/>
      <c r="AZ66" s="166"/>
      <c r="BA66" s="167"/>
      <c r="BB66" s="167"/>
      <c r="BC66" s="164"/>
      <c r="BD66" s="165"/>
      <c r="BE66" s="163"/>
      <c r="BF66" s="166"/>
      <c r="BG66" s="167"/>
      <c r="BH66" s="167"/>
      <c r="BI66" s="164"/>
      <c r="BJ66" s="165"/>
      <c r="BK66" s="163"/>
      <c r="BL66" s="166"/>
      <c r="BM66" s="167"/>
      <c r="BN66" s="167"/>
      <c r="BO66" s="164"/>
      <c r="BP66" s="165"/>
      <c r="BQ66" s="163"/>
      <c r="BR66" s="166"/>
      <c r="BS66" s="167"/>
      <c r="BT66" s="167"/>
      <c r="BU66" s="164"/>
      <c r="BV66" s="165"/>
      <c r="BW66" s="163"/>
      <c r="BX66" s="166"/>
      <c r="BY66" s="167"/>
      <c r="BZ66" s="167"/>
      <c r="CA66" s="164"/>
      <c r="CB66" s="165"/>
      <c r="CC66" s="163"/>
      <c r="CD66" s="166"/>
      <c r="CE66" s="167"/>
      <c r="CF66" s="167"/>
      <c r="CG66" s="164"/>
      <c r="CH66" s="165"/>
      <c r="CI66" s="163"/>
      <c r="CJ66" s="166"/>
      <c r="CK66" s="167"/>
      <c r="CL66" s="167"/>
      <c r="CM66" s="164"/>
      <c r="CN66" s="165"/>
      <c r="CO66" s="163"/>
      <c r="CP66" s="166"/>
      <c r="CQ66" s="167"/>
      <c r="CR66" s="167"/>
      <c r="CS66" s="164"/>
      <c r="CT66" s="165"/>
      <c r="CU66" s="163"/>
      <c r="CV66" s="166"/>
      <c r="CW66" s="167"/>
      <c r="CX66" s="167"/>
      <c r="CY66" s="164"/>
      <c r="CZ66" s="165"/>
      <c r="DA66" s="163"/>
      <c r="DB66" s="166"/>
      <c r="DC66" s="167"/>
      <c r="DD66" s="167"/>
      <c r="DE66" s="164"/>
      <c r="DF66" s="165"/>
      <c r="DG66" s="163"/>
      <c r="DH66" s="166"/>
      <c r="DI66" s="167"/>
      <c r="DJ66" s="167"/>
      <c r="DK66" s="164"/>
      <c r="DL66" s="165"/>
      <c r="DM66" s="163"/>
      <c r="DN66" s="166"/>
      <c r="DO66" s="167"/>
      <c r="DP66" s="167"/>
      <c r="DQ66" s="164"/>
      <c r="DR66" s="165"/>
      <c r="DS66" s="163"/>
      <c r="DT66" s="166"/>
      <c r="DU66" s="167"/>
      <c r="DV66" s="167"/>
      <c r="DW66" s="164"/>
      <c r="DX66" s="165"/>
      <c r="DY66" s="163"/>
      <c r="DZ66" s="166"/>
      <c r="EA66" s="167"/>
      <c r="EB66" s="167"/>
      <c r="EC66" s="164"/>
      <c r="ED66" s="165"/>
      <c r="EE66" s="163"/>
      <c r="EF66" s="166"/>
      <c r="EG66" s="167"/>
      <c r="EH66" s="167"/>
      <c r="EI66" s="164"/>
      <c r="EJ66" s="165"/>
      <c r="EK66" s="163"/>
      <c r="EL66" s="166"/>
      <c r="EM66" s="167"/>
      <c r="EN66" s="167"/>
      <c r="EO66" s="164"/>
      <c r="EP66" s="165"/>
      <c r="EQ66" s="163"/>
      <c r="ER66" s="166"/>
      <c r="ES66" s="167"/>
      <c r="ET66" s="167"/>
      <c r="EU66" s="164"/>
      <c r="EV66" s="165"/>
      <c r="EW66" s="163"/>
      <c r="EX66" s="166"/>
      <c r="EY66" s="167"/>
      <c r="EZ66" s="167"/>
      <c r="FA66" s="164"/>
      <c r="FB66" s="165"/>
      <c r="FC66" s="163"/>
      <c r="FD66" s="166"/>
      <c r="FE66" s="167"/>
      <c r="FF66" s="167"/>
      <c r="FG66" s="164"/>
      <c r="FH66" s="165"/>
      <c r="FI66" s="163"/>
      <c r="FJ66" s="166"/>
      <c r="FK66" s="167"/>
      <c r="FL66" s="167"/>
      <c r="FM66" s="164"/>
      <c r="FN66" s="165"/>
      <c r="FO66" s="163"/>
      <c r="FP66" s="166"/>
      <c r="FQ66" s="167"/>
      <c r="FR66" s="167"/>
      <c r="FS66" s="164"/>
      <c r="FT66" s="165"/>
      <c r="FU66" s="163"/>
      <c r="FV66" s="166"/>
      <c r="FW66" s="167"/>
      <c r="FX66" s="167"/>
      <c r="FY66" s="164"/>
      <c r="FZ66" s="165"/>
      <c r="GA66" s="163"/>
      <c r="GB66" s="166"/>
      <c r="GC66" s="167"/>
      <c r="GD66" s="167"/>
      <c r="GE66" s="164"/>
      <c r="GF66" s="165"/>
      <c r="GG66" s="163"/>
      <c r="GH66" s="166"/>
      <c r="GI66" s="167"/>
      <c r="GJ66" s="167"/>
      <c r="GK66" s="164"/>
      <c r="GL66" s="165"/>
      <c r="GM66" s="163"/>
      <c r="GN66" s="166"/>
      <c r="GO66" s="167"/>
      <c r="GP66" s="167"/>
      <c r="GQ66" s="164"/>
      <c r="GR66" s="165"/>
      <c r="GS66" s="163"/>
      <c r="GT66" s="166"/>
      <c r="GU66" s="167"/>
      <c r="GV66" s="167"/>
      <c r="GW66" s="164"/>
      <c r="GX66" s="165"/>
      <c r="GY66" s="163"/>
      <c r="GZ66" s="166"/>
      <c r="HA66" s="167"/>
      <c r="HB66" s="167"/>
      <c r="HC66" s="164"/>
      <c r="HD66" s="165"/>
      <c r="HE66" s="163"/>
      <c r="HF66" s="166"/>
      <c r="HG66" s="167"/>
      <c r="HH66" s="167"/>
      <c r="HI66" s="164"/>
      <c r="HJ66" s="165"/>
      <c r="HK66" s="163"/>
      <c r="HL66" s="166"/>
      <c r="HM66" s="167"/>
      <c r="HN66" s="167"/>
      <c r="HO66" s="164"/>
      <c r="HP66" s="165"/>
      <c r="HQ66" s="163"/>
      <c r="HR66" s="166"/>
      <c r="HS66" s="167"/>
      <c r="HT66" s="167"/>
      <c r="HU66" s="164"/>
      <c r="HV66" s="165"/>
      <c r="HW66" s="163"/>
      <c r="HX66" s="166"/>
      <c r="HY66" s="167"/>
      <c r="HZ66" s="167"/>
      <c r="IA66" s="164"/>
      <c r="IB66" s="165"/>
      <c r="IC66" s="163"/>
      <c r="ID66" s="166"/>
      <c r="IE66" s="167"/>
      <c r="IF66" s="167"/>
      <c r="IG66" s="164"/>
      <c r="IH66" s="165"/>
      <c r="II66" s="163"/>
      <c r="IJ66" s="166"/>
      <c r="IK66" s="167"/>
      <c r="IL66" s="167"/>
      <c r="IM66" s="164"/>
      <c r="IN66" s="165"/>
      <c r="IO66" s="163"/>
      <c r="IP66" s="166"/>
      <c r="IQ66" s="167"/>
      <c r="IR66" s="167"/>
      <c r="IS66" s="164"/>
      <c r="IT66" s="165"/>
      <c r="IU66" s="163"/>
      <c r="IV66" s="166"/>
    </row>
    <row r="67" spans="1:256" s="228" customFormat="1" ht="12.75">
      <c r="A67" s="227"/>
      <c r="B67" s="165" t="s">
        <v>481</v>
      </c>
      <c r="C67" s="163"/>
      <c r="D67" s="166"/>
      <c r="E67" s="167"/>
      <c r="F67" s="167"/>
      <c r="G67" s="164"/>
      <c r="H67" s="165"/>
      <c r="I67" s="163"/>
      <c r="J67" s="166"/>
      <c r="K67" s="167"/>
      <c r="L67" s="167"/>
      <c r="M67" s="164"/>
      <c r="N67" s="165"/>
      <c r="O67" s="163"/>
      <c r="P67" s="166"/>
      <c r="Q67" s="167"/>
      <c r="R67" s="167"/>
      <c r="S67" s="164"/>
      <c r="T67" s="165"/>
      <c r="U67" s="163"/>
      <c r="V67" s="166"/>
      <c r="W67" s="167"/>
      <c r="X67" s="167"/>
      <c r="Y67" s="164"/>
      <c r="Z67" s="165"/>
      <c r="AA67" s="163"/>
      <c r="AB67" s="166"/>
      <c r="AC67" s="167"/>
      <c r="AD67" s="167"/>
      <c r="AE67" s="164"/>
      <c r="AF67" s="165"/>
      <c r="AG67" s="163"/>
      <c r="AH67" s="166"/>
      <c r="AI67" s="167"/>
      <c r="AJ67" s="167"/>
      <c r="AK67" s="164"/>
      <c r="AL67" s="165"/>
      <c r="AM67" s="163"/>
      <c r="AN67" s="166"/>
      <c r="AO67" s="167"/>
      <c r="AP67" s="167"/>
      <c r="AQ67" s="164"/>
      <c r="AR67" s="165"/>
      <c r="AS67" s="163"/>
      <c r="AT67" s="166"/>
      <c r="AU67" s="167"/>
      <c r="AV67" s="167"/>
      <c r="AW67" s="164"/>
      <c r="AX67" s="165"/>
      <c r="AY67" s="163"/>
      <c r="AZ67" s="166"/>
      <c r="BA67" s="167"/>
      <c r="BB67" s="167"/>
      <c r="BC67" s="164"/>
      <c r="BD67" s="165"/>
      <c r="BE67" s="163"/>
      <c r="BF67" s="166"/>
      <c r="BG67" s="167"/>
      <c r="BH67" s="167"/>
      <c r="BI67" s="164"/>
      <c r="BJ67" s="165"/>
      <c r="BK67" s="163"/>
      <c r="BL67" s="166"/>
      <c r="BM67" s="167"/>
      <c r="BN67" s="167"/>
      <c r="BO67" s="164"/>
      <c r="BP67" s="165"/>
      <c r="BQ67" s="163"/>
      <c r="BR67" s="166"/>
      <c r="BS67" s="167"/>
      <c r="BT67" s="167"/>
      <c r="BU67" s="164"/>
      <c r="BV67" s="165"/>
      <c r="BW67" s="163"/>
      <c r="BX67" s="166"/>
      <c r="BY67" s="167"/>
      <c r="BZ67" s="167"/>
      <c r="CA67" s="164"/>
      <c r="CB67" s="165"/>
      <c r="CC67" s="163"/>
      <c r="CD67" s="166"/>
      <c r="CE67" s="167"/>
      <c r="CF67" s="167"/>
      <c r="CG67" s="164"/>
      <c r="CH67" s="165"/>
      <c r="CI67" s="163"/>
      <c r="CJ67" s="166"/>
      <c r="CK67" s="167"/>
      <c r="CL67" s="167"/>
      <c r="CM67" s="164"/>
      <c r="CN67" s="165"/>
      <c r="CO67" s="163"/>
      <c r="CP67" s="166"/>
      <c r="CQ67" s="167"/>
      <c r="CR67" s="167"/>
      <c r="CS67" s="164"/>
      <c r="CT67" s="165"/>
      <c r="CU67" s="163"/>
      <c r="CV67" s="166"/>
      <c r="CW67" s="167"/>
      <c r="CX67" s="167"/>
      <c r="CY67" s="164"/>
      <c r="CZ67" s="165"/>
      <c r="DA67" s="163"/>
      <c r="DB67" s="166"/>
      <c r="DC67" s="167"/>
      <c r="DD67" s="167"/>
      <c r="DE67" s="164"/>
      <c r="DF67" s="165"/>
      <c r="DG67" s="163"/>
      <c r="DH67" s="166"/>
      <c r="DI67" s="167"/>
      <c r="DJ67" s="167"/>
      <c r="DK67" s="164"/>
      <c r="DL67" s="165"/>
      <c r="DM67" s="163"/>
      <c r="DN67" s="166"/>
      <c r="DO67" s="167"/>
      <c r="DP67" s="167"/>
      <c r="DQ67" s="164"/>
      <c r="DR67" s="165"/>
      <c r="DS67" s="163"/>
      <c r="DT67" s="166"/>
      <c r="DU67" s="167"/>
      <c r="DV67" s="167"/>
      <c r="DW67" s="164"/>
      <c r="DX67" s="165"/>
      <c r="DY67" s="163"/>
      <c r="DZ67" s="166"/>
      <c r="EA67" s="167"/>
      <c r="EB67" s="167"/>
      <c r="EC67" s="164"/>
      <c r="ED67" s="165"/>
      <c r="EE67" s="163"/>
      <c r="EF67" s="166"/>
      <c r="EG67" s="167"/>
      <c r="EH67" s="167"/>
      <c r="EI67" s="164"/>
      <c r="EJ67" s="165"/>
      <c r="EK67" s="163"/>
      <c r="EL67" s="166"/>
      <c r="EM67" s="167"/>
      <c r="EN67" s="167"/>
      <c r="EO67" s="164"/>
      <c r="EP67" s="165"/>
      <c r="EQ67" s="163"/>
      <c r="ER67" s="166"/>
      <c r="ES67" s="167"/>
      <c r="ET67" s="167"/>
      <c r="EU67" s="164"/>
      <c r="EV67" s="165"/>
      <c r="EW67" s="163"/>
      <c r="EX67" s="166"/>
      <c r="EY67" s="167"/>
      <c r="EZ67" s="167"/>
      <c r="FA67" s="164"/>
      <c r="FB67" s="165"/>
      <c r="FC67" s="163"/>
      <c r="FD67" s="166"/>
      <c r="FE67" s="167"/>
      <c r="FF67" s="167"/>
      <c r="FG67" s="164"/>
      <c r="FH67" s="165"/>
      <c r="FI67" s="163"/>
      <c r="FJ67" s="166"/>
      <c r="FK67" s="167"/>
      <c r="FL67" s="167"/>
      <c r="FM67" s="164"/>
      <c r="FN67" s="165"/>
      <c r="FO67" s="163"/>
      <c r="FP67" s="166"/>
      <c r="FQ67" s="167"/>
      <c r="FR67" s="167"/>
      <c r="FS67" s="164"/>
      <c r="FT67" s="165"/>
      <c r="FU67" s="163"/>
      <c r="FV67" s="166"/>
      <c r="FW67" s="167"/>
      <c r="FX67" s="167"/>
      <c r="FY67" s="164"/>
      <c r="FZ67" s="165"/>
      <c r="GA67" s="163"/>
      <c r="GB67" s="166"/>
      <c r="GC67" s="167"/>
      <c r="GD67" s="167"/>
      <c r="GE67" s="164"/>
      <c r="GF67" s="165"/>
      <c r="GG67" s="163"/>
      <c r="GH67" s="166"/>
      <c r="GI67" s="167"/>
      <c r="GJ67" s="167"/>
      <c r="GK67" s="164"/>
      <c r="GL67" s="165"/>
      <c r="GM67" s="163"/>
      <c r="GN67" s="166"/>
      <c r="GO67" s="167"/>
      <c r="GP67" s="167"/>
      <c r="GQ67" s="164"/>
      <c r="GR67" s="165"/>
      <c r="GS67" s="163"/>
      <c r="GT67" s="166"/>
      <c r="GU67" s="167"/>
      <c r="GV67" s="167"/>
      <c r="GW67" s="164"/>
      <c r="GX67" s="165"/>
      <c r="GY67" s="163"/>
      <c r="GZ67" s="166"/>
      <c r="HA67" s="167"/>
      <c r="HB67" s="167"/>
      <c r="HC67" s="164"/>
      <c r="HD67" s="165"/>
      <c r="HE67" s="163"/>
      <c r="HF67" s="166"/>
      <c r="HG67" s="167"/>
      <c r="HH67" s="167"/>
      <c r="HI67" s="164"/>
      <c r="HJ67" s="165"/>
      <c r="HK67" s="163"/>
      <c r="HL67" s="166"/>
      <c r="HM67" s="167"/>
      <c r="HN67" s="167"/>
      <c r="HO67" s="164"/>
      <c r="HP67" s="165"/>
      <c r="HQ67" s="163"/>
      <c r="HR67" s="166"/>
      <c r="HS67" s="167"/>
      <c r="HT67" s="167"/>
      <c r="HU67" s="164"/>
      <c r="HV67" s="165"/>
      <c r="HW67" s="163"/>
      <c r="HX67" s="166"/>
      <c r="HY67" s="167"/>
      <c r="HZ67" s="167"/>
      <c r="IA67" s="164"/>
      <c r="IB67" s="165"/>
      <c r="IC67" s="163"/>
      <c r="ID67" s="166"/>
      <c r="IE67" s="167"/>
      <c r="IF67" s="167"/>
      <c r="IG67" s="164"/>
      <c r="IH67" s="165"/>
      <c r="II67" s="163"/>
      <c r="IJ67" s="166"/>
      <c r="IK67" s="167"/>
      <c r="IL67" s="167"/>
      <c r="IM67" s="164"/>
      <c r="IN67" s="165"/>
      <c r="IO67" s="163"/>
      <c r="IP67" s="166"/>
      <c r="IQ67" s="167"/>
      <c r="IR67" s="167"/>
      <c r="IS67" s="164"/>
      <c r="IT67" s="165"/>
      <c r="IU67" s="163"/>
      <c r="IV67" s="166"/>
    </row>
    <row r="68" spans="1:256" s="228" customFormat="1" ht="12.75">
      <c r="A68" s="227"/>
      <c r="B68" s="165" t="s">
        <v>482</v>
      </c>
      <c r="C68" s="163"/>
      <c r="D68" s="166"/>
      <c r="E68" s="167"/>
      <c r="F68" s="167"/>
      <c r="G68" s="164"/>
      <c r="H68" s="165"/>
      <c r="I68" s="163"/>
      <c r="J68" s="166"/>
      <c r="K68" s="167"/>
      <c r="L68" s="167"/>
      <c r="M68" s="164"/>
      <c r="N68" s="165"/>
      <c r="O68" s="163"/>
      <c r="P68" s="166"/>
      <c r="Q68" s="167"/>
      <c r="R68" s="167"/>
      <c r="S68" s="164"/>
      <c r="T68" s="165"/>
      <c r="U68" s="163"/>
      <c r="V68" s="166"/>
      <c r="W68" s="167"/>
      <c r="X68" s="167"/>
      <c r="Y68" s="164"/>
      <c r="Z68" s="165"/>
      <c r="AA68" s="163"/>
      <c r="AB68" s="166"/>
      <c r="AC68" s="167"/>
      <c r="AD68" s="167"/>
      <c r="AE68" s="164"/>
      <c r="AF68" s="165"/>
      <c r="AG68" s="163"/>
      <c r="AH68" s="166"/>
      <c r="AI68" s="167"/>
      <c r="AJ68" s="167"/>
      <c r="AK68" s="164"/>
      <c r="AL68" s="165"/>
      <c r="AM68" s="163"/>
      <c r="AN68" s="166"/>
      <c r="AO68" s="167"/>
      <c r="AP68" s="167"/>
      <c r="AQ68" s="164"/>
      <c r="AR68" s="165"/>
      <c r="AS68" s="163"/>
      <c r="AT68" s="166"/>
      <c r="AU68" s="167"/>
      <c r="AV68" s="167"/>
      <c r="AW68" s="164"/>
      <c r="AX68" s="165"/>
      <c r="AY68" s="163"/>
      <c r="AZ68" s="166"/>
      <c r="BA68" s="167"/>
      <c r="BB68" s="167"/>
      <c r="BC68" s="164"/>
      <c r="BD68" s="165"/>
      <c r="BE68" s="163"/>
      <c r="BF68" s="166"/>
      <c r="BG68" s="167"/>
      <c r="BH68" s="167"/>
      <c r="BI68" s="164"/>
      <c r="BJ68" s="165"/>
      <c r="BK68" s="163"/>
      <c r="BL68" s="166"/>
      <c r="BM68" s="167"/>
      <c r="BN68" s="167"/>
      <c r="BO68" s="164"/>
      <c r="BP68" s="165"/>
      <c r="BQ68" s="163"/>
      <c r="BR68" s="166"/>
      <c r="BS68" s="167"/>
      <c r="BT68" s="167"/>
      <c r="BU68" s="164"/>
      <c r="BV68" s="165"/>
      <c r="BW68" s="163"/>
      <c r="BX68" s="166"/>
      <c r="BY68" s="167"/>
      <c r="BZ68" s="167"/>
      <c r="CA68" s="164"/>
      <c r="CB68" s="165"/>
      <c r="CC68" s="163"/>
      <c r="CD68" s="166"/>
      <c r="CE68" s="167"/>
      <c r="CF68" s="167"/>
      <c r="CG68" s="164"/>
      <c r="CH68" s="165"/>
      <c r="CI68" s="163"/>
      <c r="CJ68" s="166"/>
      <c r="CK68" s="167"/>
      <c r="CL68" s="167"/>
      <c r="CM68" s="164"/>
      <c r="CN68" s="165"/>
      <c r="CO68" s="163"/>
      <c r="CP68" s="166"/>
      <c r="CQ68" s="167"/>
      <c r="CR68" s="167"/>
      <c r="CS68" s="164"/>
      <c r="CT68" s="165"/>
      <c r="CU68" s="163"/>
      <c r="CV68" s="166"/>
      <c r="CW68" s="167"/>
      <c r="CX68" s="167"/>
      <c r="CY68" s="164"/>
      <c r="CZ68" s="165"/>
      <c r="DA68" s="163"/>
      <c r="DB68" s="166"/>
      <c r="DC68" s="167"/>
      <c r="DD68" s="167"/>
      <c r="DE68" s="164"/>
      <c r="DF68" s="165"/>
      <c r="DG68" s="163"/>
      <c r="DH68" s="166"/>
      <c r="DI68" s="167"/>
      <c r="DJ68" s="167"/>
      <c r="DK68" s="164"/>
      <c r="DL68" s="165"/>
      <c r="DM68" s="163"/>
      <c r="DN68" s="166"/>
      <c r="DO68" s="167"/>
      <c r="DP68" s="167"/>
      <c r="DQ68" s="164"/>
      <c r="DR68" s="165"/>
      <c r="DS68" s="163"/>
      <c r="DT68" s="166"/>
      <c r="DU68" s="167"/>
      <c r="DV68" s="167"/>
      <c r="DW68" s="164"/>
      <c r="DX68" s="165"/>
      <c r="DY68" s="163"/>
      <c r="DZ68" s="166"/>
      <c r="EA68" s="167"/>
      <c r="EB68" s="167"/>
      <c r="EC68" s="164"/>
      <c r="ED68" s="165"/>
      <c r="EE68" s="163"/>
      <c r="EF68" s="166"/>
      <c r="EG68" s="167"/>
      <c r="EH68" s="167"/>
      <c r="EI68" s="164"/>
      <c r="EJ68" s="165"/>
      <c r="EK68" s="163"/>
      <c r="EL68" s="166"/>
      <c r="EM68" s="167"/>
      <c r="EN68" s="167"/>
      <c r="EO68" s="164"/>
      <c r="EP68" s="165"/>
      <c r="EQ68" s="163"/>
      <c r="ER68" s="166"/>
      <c r="ES68" s="167"/>
      <c r="ET68" s="167"/>
      <c r="EU68" s="164"/>
      <c r="EV68" s="165"/>
      <c r="EW68" s="163"/>
      <c r="EX68" s="166"/>
      <c r="EY68" s="167"/>
      <c r="EZ68" s="167"/>
      <c r="FA68" s="164"/>
      <c r="FB68" s="165"/>
      <c r="FC68" s="163"/>
      <c r="FD68" s="166"/>
      <c r="FE68" s="167"/>
      <c r="FF68" s="167"/>
      <c r="FG68" s="164"/>
      <c r="FH68" s="165"/>
      <c r="FI68" s="163"/>
      <c r="FJ68" s="166"/>
      <c r="FK68" s="167"/>
      <c r="FL68" s="167"/>
      <c r="FM68" s="164"/>
      <c r="FN68" s="165"/>
      <c r="FO68" s="163"/>
      <c r="FP68" s="166"/>
      <c r="FQ68" s="167"/>
      <c r="FR68" s="167"/>
      <c r="FS68" s="164"/>
      <c r="FT68" s="165"/>
      <c r="FU68" s="163"/>
      <c r="FV68" s="166"/>
      <c r="FW68" s="167"/>
      <c r="FX68" s="167"/>
      <c r="FY68" s="164"/>
      <c r="FZ68" s="165"/>
      <c r="GA68" s="163"/>
      <c r="GB68" s="166"/>
      <c r="GC68" s="167"/>
      <c r="GD68" s="167"/>
      <c r="GE68" s="164"/>
      <c r="GF68" s="165"/>
      <c r="GG68" s="163"/>
      <c r="GH68" s="166"/>
      <c r="GI68" s="167"/>
      <c r="GJ68" s="167"/>
      <c r="GK68" s="164"/>
      <c r="GL68" s="165"/>
      <c r="GM68" s="163"/>
      <c r="GN68" s="166"/>
      <c r="GO68" s="167"/>
      <c r="GP68" s="167"/>
      <c r="GQ68" s="164"/>
      <c r="GR68" s="165"/>
      <c r="GS68" s="163"/>
      <c r="GT68" s="166"/>
      <c r="GU68" s="167"/>
      <c r="GV68" s="167"/>
      <c r="GW68" s="164"/>
      <c r="GX68" s="165"/>
      <c r="GY68" s="163"/>
      <c r="GZ68" s="166"/>
      <c r="HA68" s="167"/>
      <c r="HB68" s="167"/>
      <c r="HC68" s="164"/>
      <c r="HD68" s="165"/>
      <c r="HE68" s="163"/>
      <c r="HF68" s="166"/>
      <c r="HG68" s="167"/>
      <c r="HH68" s="167"/>
      <c r="HI68" s="164"/>
      <c r="HJ68" s="165"/>
      <c r="HK68" s="163"/>
      <c r="HL68" s="166"/>
      <c r="HM68" s="167"/>
      <c r="HN68" s="167"/>
      <c r="HO68" s="164"/>
      <c r="HP68" s="165"/>
      <c r="HQ68" s="163"/>
      <c r="HR68" s="166"/>
      <c r="HS68" s="167"/>
      <c r="HT68" s="167"/>
      <c r="HU68" s="164"/>
      <c r="HV68" s="165"/>
      <c r="HW68" s="163"/>
      <c r="HX68" s="166"/>
      <c r="HY68" s="167"/>
      <c r="HZ68" s="167"/>
      <c r="IA68" s="164"/>
      <c r="IB68" s="165"/>
      <c r="IC68" s="163"/>
      <c r="ID68" s="166"/>
      <c r="IE68" s="167"/>
      <c r="IF68" s="167"/>
      <c r="IG68" s="164"/>
      <c r="IH68" s="165"/>
      <c r="II68" s="163"/>
      <c r="IJ68" s="166"/>
      <c r="IK68" s="167"/>
      <c r="IL68" s="167"/>
      <c r="IM68" s="164"/>
      <c r="IN68" s="165"/>
      <c r="IO68" s="163"/>
      <c r="IP68" s="166"/>
      <c r="IQ68" s="167"/>
      <c r="IR68" s="167"/>
      <c r="IS68" s="164"/>
      <c r="IT68" s="165"/>
      <c r="IU68" s="163"/>
      <c r="IV68" s="166"/>
    </row>
    <row r="69" spans="1:256" ht="12.75">
      <c r="A69" s="137">
        <v>44</v>
      </c>
      <c r="B69" s="138" t="s">
        <v>483</v>
      </c>
      <c r="C69" s="163" t="s">
        <v>315</v>
      </c>
      <c r="D69" s="166">
        <v>1</v>
      </c>
      <c r="E69" s="167"/>
      <c r="F69" s="167">
        <f t="shared" si="0"/>
        <v>0</v>
      </c>
      <c r="G69" s="138"/>
      <c r="H69" s="138"/>
      <c r="I69" s="132"/>
      <c r="J69" s="132"/>
      <c r="K69" s="132"/>
      <c r="L69" s="139"/>
      <c r="M69" s="138"/>
      <c r="N69" s="138"/>
      <c r="O69" s="132"/>
      <c r="P69" s="132"/>
      <c r="Q69" s="132"/>
      <c r="R69" s="139"/>
      <c r="S69" s="138"/>
      <c r="T69" s="138"/>
      <c r="U69" s="132"/>
      <c r="V69" s="132"/>
      <c r="W69" s="132"/>
      <c r="X69" s="139"/>
      <c r="Y69" s="138"/>
      <c r="Z69" s="138"/>
      <c r="AA69" s="132"/>
      <c r="AB69" s="132"/>
      <c r="AC69" s="132"/>
      <c r="AD69" s="139"/>
      <c r="AE69" s="138"/>
      <c r="AF69" s="138"/>
      <c r="AG69" s="132"/>
      <c r="AH69" s="132"/>
      <c r="AI69" s="132"/>
      <c r="AJ69" s="139"/>
      <c r="AK69" s="138"/>
      <c r="AL69" s="138"/>
      <c r="AM69" s="132"/>
      <c r="AN69" s="132"/>
      <c r="AO69" s="132"/>
      <c r="AP69" s="139"/>
      <c r="AQ69" s="138"/>
      <c r="AR69" s="138"/>
      <c r="AS69" s="132"/>
      <c r="AT69" s="132"/>
      <c r="AU69" s="132"/>
      <c r="AV69" s="139"/>
      <c r="AW69" s="138"/>
      <c r="AX69" s="138"/>
      <c r="AY69" s="132"/>
      <c r="AZ69" s="132"/>
      <c r="BA69" s="132"/>
      <c r="BB69" s="139"/>
      <c r="BC69" s="138"/>
      <c r="BD69" s="138"/>
      <c r="BE69" s="132"/>
      <c r="BF69" s="132"/>
      <c r="BG69" s="132"/>
      <c r="BH69" s="139"/>
      <c r="BI69" s="138"/>
      <c r="BJ69" s="138"/>
      <c r="BK69" s="132"/>
      <c r="BL69" s="132"/>
      <c r="BM69" s="132"/>
      <c r="BN69" s="139"/>
      <c r="BO69" s="138"/>
      <c r="BP69" s="138"/>
      <c r="BQ69" s="132"/>
      <c r="BR69" s="132"/>
      <c r="BS69" s="132"/>
      <c r="BT69" s="139"/>
      <c r="BU69" s="138"/>
      <c r="BV69" s="138"/>
      <c r="BW69" s="132"/>
      <c r="BX69" s="132"/>
      <c r="BY69" s="132"/>
      <c r="BZ69" s="139"/>
      <c r="CA69" s="138"/>
      <c r="CB69" s="138"/>
      <c r="CC69" s="132"/>
      <c r="CD69" s="132"/>
      <c r="CE69" s="132"/>
      <c r="CF69" s="139"/>
      <c r="CG69" s="138"/>
      <c r="CH69" s="138"/>
      <c r="CI69" s="132"/>
      <c r="CJ69" s="132"/>
      <c r="CK69" s="132"/>
      <c r="CL69" s="139"/>
      <c r="CM69" s="138"/>
      <c r="CN69" s="138"/>
      <c r="CO69" s="132"/>
      <c r="CP69" s="132"/>
      <c r="CQ69" s="132"/>
      <c r="CR69" s="139"/>
      <c r="CS69" s="138"/>
      <c r="CT69" s="138"/>
      <c r="CU69" s="132"/>
      <c r="CV69" s="132"/>
      <c r="CW69" s="132"/>
      <c r="CX69" s="139"/>
      <c r="CY69" s="138"/>
      <c r="CZ69" s="138"/>
      <c r="DA69" s="132"/>
      <c r="DB69" s="132"/>
      <c r="DC69" s="132"/>
      <c r="DD69" s="139"/>
      <c r="DE69" s="138"/>
      <c r="DF69" s="138"/>
      <c r="DG69" s="132"/>
      <c r="DH69" s="132"/>
      <c r="DI69" s="132"/>
      <c r="DJ69" s="139"/>
      <c r="DK69" s="138"/>
      <c r="DL69" s="138"/>
      <c r="DM69" s="132"/>
      <c r="DN69" s="132"/>
      <c r="DO69" s="132"/>
      <c r="DP69" s="139"/>
      <c r="DQ69" s="138"/>
      <c r="DR69" s="138"/>
      <c r="DS69" s="132"/>
      <c r="DT69" s="132"/>
      <c r="DU69" s="132"/>
      <c r="DV69" s="139"/>
      <c r="DW69" s="138"/>
      <c r="DX69" s="138"/>
      <c r="DY69" s="132"/>
      <c r="DZ69" s="132"/>
      <c r="EA69" s="132"/>
      <c r="EB69" s="139"/>
      <c r="EC69" s="138"/>
      <c r="ED69" s="138"/>
      <c r="EE69" s="132"/>
      <c r="EF69" s="132"/>
      <c r="EG69" s="132"/>
      <c r="EH69" s="139"/>
      <c r="EI69" s="138"/>
      <c r="EJ69" s="138"/>
      <c r="EK69" s="132"/>
      <c r="EL69" s="132"/>
      <c r="EM69" s="132"/>
      <c r="EN69" s="139"/>
      <c r="EO69" s="138"/>
      <c r="EP69" s="138"/>
      <c r="EQ69" s="132"/>
      <c r="ER69" s="132"/>
      <c r="ES69" s="132"/>
      <c r="ET69" s="139"/>
      <c r="EU69" s="138"/>
      <c r="EV69" s="138"/>
      <c r="EW69" s="132"/>
      <c r="EX69" s="132"/>
      <c r="EY69" s="132"/>
      <c r="EZ69" s="139"/>
      <c r="FA69" s="138"/>
      <c r="FB69" s="138"/>
      <c r="FC69" s="132"/>
      <c r="FD69" s="132"/>
      <c r="FE69" s="132"/>
      <c r="FF69" s="139"/>
      <c r="FG69" s="138"/>
      <c r="FH69" s="138"/>
      <c r="FI69" s="132"/>
      <c r="FJ69" s="132"/>
      <c r="FK69" s="132"/>
      <c r="FL69" s="139"/>
      <c r="FM69" s="138"/>
      <c r="FN69" s="138"/>
      <c r="FO69" s="132"/>
      <c r="FP69" s="132"/>
      <c r="FQ69" s="132"/>
      <c r="FR69" s="139"/>
      <c r="FS69" s="138"/>
      <c r="FT69" s="138"/>
      <c r="FU69" s="132"/>
      <c r="FV69" s="132"/>
      <c r="FW69" s="132"/>
      <c r="FX69" s="139"/>
      <c r="FY69" s="138"/>
      <c r="FZ69" s="138"/>
      <c r="GA69" s="132"/>
      <c r="GB69" s="132"/>
      <c r="GC69" s="132"/>
      <c r="GD69" s="139"/>
      <c r="GE69" s="138"/>
      <c r="GF69" s="138"/>
      <c r="GG69" s="132"/>
      <c r="GH69" s="132"/>
      <c r="GI69" s="132"/>
      <c r="GJ69" s="139"/>
      <c r="GK69" s="138"/>
      <c r="GL69" s="138"/>
      <c r="GM69" s="132"/>
      <c r="GN69" s="132"/>
      <c r="GO69" s="132"/>
      <c r="GP69" s="139"/>
      <c r="GQ69" s="138"/>
      <c r="GR69" s="138"/>
      <c r="GS69" s="132"/>
      <c r="GT69" s="132"/>
      <c r="GU69" s="132"/>
      <c r="GV69" s="139"/>
      <c r="GW69" s="138"/>
      <c r="GX69" s="138"/>
      <c r="GY69" s="132"/>
      <c r="GZ69" s="132"/>
      <c r="HA69" s="132"/>
      <c r="HB69" s="139"/>
      <c r="HC69" s="138"/>
      <c r="HD69" s="138"/>
      <c r="HE69" s="132"/>
      <c r="HF69" s="132"/>
      <c r="HG69" s="132"/>
      <c r="HH69" s="139"/>
      <c r="HI69" s="138"/>
      <c r="HJ69" s="138"/>
      <c r="HK69" s="132"/>
      <c r="HL69" s="132"/>
      <c r="HM69" s="132"/>
      <c r="HN69" s="139"/>
      <c r="HO69" s="138"/>
      <c r="HP69" s="138"/>
      <c r="HQ69" s="132"/>
      <c r="HR69" s="132"/>
      <c r="HS69" s="132"/>
      <c r="HT69" s="139"/>
      <c r="HU69" s="138"/>
      <c r="HV69" s="138"/>
      <c r="HW69" s="132"/>
      <c r="HX69" s="132"/>
      <c r="HY69" s="132"/>
      <c r="HZ69" s="139"/>
      <c r="IA69" s="138"/>
      <c r="IB69" s="138"/>
      <c r="IC69" s="132"/>
      <c r="ID69" s="132"/>
      <c r="IE69" s="132"/>
      <c r="IF69" s="139"/>
      <c r="IG69" s="138"/>
      <c r="IH69" s="138"/>
      <c r="II69" s="132"/>
      <c r="IJ69" s="132"/>
      <c r="IK69" s="132"/>
      <c r="IL69" s="139"/>
      <c r="IM69" s="138"/>
      <c r="IN69" s="138"/>
      <c r="IO69" s="132"/>
      <c r="IP69" s="132"/>
      <c r="IQ69" s="132"/>
      <c r="IR69" s="139"/>
      <c r="IS69" s="138"/>
      <c r="IT69" s="138"/>
      <c r="IU69" s="132"/>
      <c r="IV69" s="132"/>
    </row>
    <row r="70" spans="1:256" s="228" customFormat="1" ht="37.5" customHeight="1">
      <c r="A70" s="227"/>
      <c r="B70" s="165" t="s">
        <v>484</v>
      </c>
      <c r="C70" s="163"/>
      <c r="D70" s="166"/>
      <c r="E70" s="167"/>
      <c r="F70" s="167"/>
      <c r="G70" s="164"/>
      <c r="H70" s="165"/>
      <c r="I70" s="163"/>
      <c r="J70" s="166"/>
      <c r="K70" s="167"/>
      <c r="L70" s="167"/>
      <c r="M70" s="164"/>
      <c r="N70" s="165"/>
      <c r="O70" s="163"/>
      <c r="P70" s="166"/>
      <c r="Q70" s="167"/>
      <c r="R70" s="167"/>
      <c r="S70" s="164"/>
      <c r="T70" s="165"/>
      <c r="U70" s="163"/>
      <c r="V70" s="166"/>
      <c r="W70" s="167"/>
      <c r="X70" s="167"/>
      <c r="Y70" s="164"/>
      <c r="Z70" s="165"/>
      <c r="AA70" s="163"/>
      <c r="AB70" s="166"/>
      <c r="AC70" s="167"/>
      <c r="AD70" s="167"/>
      <c r="AE70" s="164"/>
      <c r="AF70" s="165"/>
      <c r="AG70" s="163"/>
      <c r="AH70" s="166"/>
      <c r="AI70" s="167"/>
      <c r="AJ70" s="167"/>
      <c r="AK70" s="164"/>
      <c r="AL70" s="165"/>
      <c r="AM70" s="163"/>
      <c r="AN70" s="166"/>
      <c r="AO70" s="167"/>
      <c r="AP70" s="167"/>
      <c r="AQ70" s="164"/>
      <c r="AR70" s="165"/>
      <c r="AS70" s="163"/>
      <c r="AT70" s="166"/>
      <c r="AU70" s="167"/>
      <c r="AV70" s="167"/>
      <c r="AW70" s="164"/>
      <c r="AX70" s="165"/>
      <c r="AY70" s="163"/>
      <c r="AZ70" s="166"/>
      <c r="BA70" s="167"/>
      <c r="BB70" s="167"/>
      <c r="BC70" s="164"/>
      <c r="BD70" s="165"/>
      <c r="BE70" s="163"/>
      <c r="BF70" s="166"/>
      <c r="BG70" s="167"/>
      <c r="BH70" s="167"/>
      <c r="BI70" s="164"/>
      <c r="BJ70" s="165"/>
      <c r="BK70" s="163"/>
      <c r="BL70" s="166"/>
      <c r="BM70" s="167"/>
      <c r="BN70" s="167"/>
      <c r="BO70" s="164"/>
      <c r="BP70" s="165"/>
      <c r="BQ70" s="163"/>
      <c r="BR70" s="166"/>
      <c r="BS70" s="167"/>
      <c r="BT70" s="167"/>
      <c r="BU70" s="164"/>
      <c r="BV70" s="165"/>
      <c r="BW70" s="163"/>
      <c r="BX70" s="166"/>
      <c r="BY70" s="167"/>
      <c r="BZ70" s="167"/>
      <c r="CA70" s="164"/>
      <c r="CB70" s="165"/>
      <c r="CC70" s="163"/>
      <c r="CD70" s="166"/>
      <c r="CE70" s="167"/>
      <c r="CF70" s="167"/>
      <c r="CG70" s="164"/>
      <c r="CH70" s="165"/>
      <c r="CI70" s="163"/>
      <c r="CJ70" s="166"/>
      <c r="CK70" s="167"/>
      <c r="CL70" s="167"/>
      <c r="CM70" s="164"/>
      <c r="CN70" s="165"/>
      <c r="CO70" s="163"/>
      <c r="CP70" s="166"/>
      <c r="CQ70" s="167"/>
      <c r="CR70" s="167"/>
      <c r="CS70" s="164"/>
      <c r="CT70" s="165"/>
      <c r="CU70" s="163"/>
      <c r="CV70" s="166"/>
      <c r="CW70" s="167"/>
      <c r="CX70" s="167"/>
      <c r="CY70" s="164"/>
      <c r="CZ70" s="165"/>
      <c r="DA70" s="163"/>
      <c r="DB70" s="166"/>
      <c r="DC70" s="167"/>
      <c r="DD70" s="167"/>
      <c r="DE70" s="164"/>
      <c r="DF70" s="165"/>
      <c r="DG70" s="163"/>
      <c r="DH70" s="166"/>
      <c r="DI70" s="167"/>
      <c r="DJ70" s="167"/>
      <c r="DK70" s="164"/>
      <c r="DL70" s="165"/>
      <c r="DM70" s="163"/>
      <c r="DN70" s="166"/>
      <c r="DO70" s="167"/>
      <c r="DP70" s="167"/>
      <c r="DQ70" s="164"/>
      <c r="DR70" s="165"/>
      <c r="DS70" s="163"/>
      <c r="DT70" s="166"/>
      <c r="DU70" s="167"/>
      <c r="DV70" s="167"/>
      <c r="DW70" s="164"/>
      <c r="DX70" s="165"/>
      <c r="DY70" s="163"/>
      <c r="DZ70" s="166"/>
      <c r="EA70" s="167"/>
      <c r="EB70" s="167"/>
      <c r="EC70" s="164"/>
      <c r="ED70" s="165"/>
      <c r="EE70" s="163"/>
      <c r="EF70" s="166"/>
      <c r="EG70" s="167"/>
      <c r="EH70" s="167"/>
      <c r="EI70" s="164"/>
      <c r="EJ70" s="165"/>
      <c r="EK70" s="163"/>
      <c r="EL70" s="166"/>
      <c r="EM70" s="167"/>
      <c r="EN70" s="167"/>
      <c r="EO70" s="164"/>
      <c r="EP70" s="165"/>
      <c r="EQ70" s="163"/>
      <c r="ER70" s="166"/>
      <c r="ES70" s="167"/>
      <c r="ET70" s="167"/>
      <c r="EU70" s="164"/>
      <c r="EV70" s="165"/>
      <c r="EW70" s="163"/>
      <c r="EX70" s="166"/>
      <c r="EY70" s="167"/>
      <c r="EZ70" s="167"/>
      <c r="FA70" s="164"/>
      <c r="FB70" s="165"/>
      <c r="FC70" s="163"/>
      <c r="FD70" s="166"/>
      <c r="FE70" s="167"/>
      <c r="FF70" s="167"/>
      <c r="FG70" s="164"/>
      <c r="FH70" s="165"/>
      <c r="FI70" s="163"/>
      <c r="FJ70" s="166"/>
      <c r="FK70" s="167"/>
      <c r="FL70" s="167"/>
      <c r="FM70" s="164"/>
      <c r="FN70" s="165"/>
      <c r="FO70" s="163"/>
      <c r="FP70" s="166"/>
      <c r="FQ70" s="167"/>
      <c r="FR70" s="167"/>
      <c r="FS70" s="164"/>
      <c r="FT70" s="165"/>
      <c r="FU70" s="163"/>
      <c r="FV70" s="166"/>
      <c r="FW70" s="167"/>
      <c r="FX70" s="167"/>
      <c r="FY70" s="164"/>
      <c r="FZ70" s="165"/>
      <c r="GA70" s="163"/>
      <c r="GB70" s="166"/>
      <c r="GC70" s="167"/>
      <c r="GD70" s="167"/>
      <c r="GE70" s="164"/>
      <c r="GF70" s="165"/>
      <c r="GG70" s="163"/>
      <c r="GH70" s="166"/>
      <c r="GI70" s="167"/>
      <c r="GJ70" s="167"/>
      <c r="GK70" s="164"/>
      <c r="GL70" s="165"/>
      <c r="GM70" s="163"/>
      <c r="GN70" s="166"/>
      <c r="GO70" s="167"/>
      <c r="GP70" s="167"/>
      <c r="GQ70" s="164"/>
      <c r="GR70" s="165"/>
      <c r="GS70" s="163"/>
      <c r="GT70" s="166"/>
      <c r="GU70" s="167"/>
      <c r="GV70" s="167"/>
      <c r="GW70" s="164"/>
      <c r="GX70" s="165"/>
      <c r="GY70" s="163"/>
      <c r="GZ70" s="166"/>
      <c r="HA70" s="167"/>
      <c r="HB70" s="167"/>
      <c r="HC70" s="164"/>
      <c r="HD70" s="165"/>
      <c r="HE70" s="163"/>
      <c r="HF70" s="166"/>
      <c r="HG70" s="167"/>
      <c r="HH70" s="167"/>
      <c r="HI70" s="164"/>
      <c r="HJ70" s="165"/>
      <c r="HK70" s="163"/>
      <c r="HL70" s="166"/>
      <c r="HM70" s="167"/>
      <c r="HN70" s="167"/>
      <c r="HO70" s="164"/>
      <c r="HP70" s="165"/>
      <c r="HQ70" s="163"/>
      <c r="HR70" s="166"/>
      <c r="HS70" s="167"/>
      <c r="HT70" s="167"/>
      <c r="HU70" s="164"/>
      <c r="HV70" s="165"/>
      <c r="HW70" s="163"/>
      <c r="HX70" s="166"/>
      <c r="HY70" s="167"/>
      <c r="HZ70" s="167"/>
      <c r="IA70" s="164"/>
      <c r="IB70" s="165"/>
      <c r="IC70" s="163"/>
      <c r="ID70" s="166"/>
      <c r="IE70" s="167"/>
      <c r="IF70" s="167"/>
      <c r="IG70" s="164"/>
      <c r="IH70" s="165"/>
      <c r="II70" s="163"/>
      <c r="IJ70" s="166"/>
      <c r="IK70" s="167"/>
      <c r="IL70" s="167"/>
      <c r="IM70" s="164"/>
      <c r="IN70" s="165"/>
      <c r="IO70" s="163"/>
      <c r="IP70" s="166"/>
      <c r="IQ70" s="167"/>
      <c r="IR70" s="167"/>
      <c r="IS70" s="164"/>
      <c r="IT70" s="165"/>
      <c r="IU70" s="163"/>
      <c r="IV70" s="166"/>
    </row>
    <row r="71" spans="1:256" s="228" customFormat="1" ht="12.75">
      <c r="A71" s="227"/>
      <c r="B71" s="165" t="s">
        <v>485</v>
      </c>
      <c r="C71" s="163"/>
      <c r="D71" s="166"/>
      <c r="E71" s="167"/>
      <c r="F71" s="167"/>
      <c r="G71" s="164"/>
      <c r="H71" s="165"/>
      <c r="I71" s="163"/>
      <c r="J71" s="166"/>
      <c r="K71" s="167"/>
      <c r="L71" s="167"/>
      <c r="M71" s="164"/>
      <c r="N71" s="165"/>
      <c r="O71" s="163"/>
      <c r="P71" s="166"/>
      <c r="Q71" s="167"/>
      <c r="R71" s="167"/>
      <c r="S71" s="164"/>
      <c r="T71" s="165"/>
      <c r="U71" s="163"/>
      <c r="V71" s="166"/>
      <c r="W71" s="167"/>
      <c r="X71" s="167"/>
      <c r="Y71" s="164"/>
      <c r="Z71" s="165"/>
      <c r="AA71" s="163"/>
      <c r="AB71" s="166"/>
      <c r="AC71" s="167"/>
      <c r="AD71" s="167"/>
      <c r="AE71" s="164"/>
      <c r="AF71" s="165"/>
      <c r="AG71" s="163"/>
      <c r="AH71" s="166"/>
      <c r="AI71" s="167"/>
      <c r="AJ71" s="167"/>
      <c r="AK71" s="164"/>
      <c r="AL71" s="165"/>
      <c r="AM71" s="163"/>
      <c r="AN71" s="166"/>
      <c r="AO71" s="167"/>
      <c r="AP71" s="167"/>
      <c r="AQ71" s="164"/>
      <c r="AR71" s="165"/>
      <c r="AS71" s="163"/>
      <c r="AT71" s="166"/>
      <c r="AU71" s="167"/>
      <c r="AV71" s="167"/>
      <c r="AW71" s="164"/>
      <c r="AX71" s="165"/>
      <c r="AY71" s="163"/>
      <c r="AZ71" s="166"/>
      <c r="BA71" s="167"/>
      <c r="BB71" s="167"/>
      <c r="BC71" s="164"/>
      <c r="BD71" s="165"/>
      <c r="BE71" s="163"/>
      <c r="BF71" s="166"/>
      <c r="BG71" s="167"/>
      <c r="BH71" s="167"/>
      <c r="BI71" s="164"/>
      <c r="BJ71" s="165"/>
      <c r="BK71" s="163"/>
      <c r="BL71" s="166"/>
      <c r="BM71" s="167"/>
      <c r="BN71" s="167"/>
      <c r="BO71" s="164"/>
      <c r="BP71" s="165"/>
      <c r="BQ71" s="163"/>
      <c r="BR71" s="166"/>
      <c r="BS71" s="167"/>
      <c r="BT71" s="167"/>
      <c r="BU71" s="164"/>
      <c r="BV71" s="165"/>
      <c r="BW71" s="163"/>
      <c r="BX71" s="166"/>
      <c r="BY71" s="167"/>
      <c r="BZ71" s="167"/>
      <c r="CA71" s="164"/>
      <c r="CB71" s="165"/>
      <c r="CC71" s="163"/>
      <c r="CD71" s="166"/>
      <c r="CE71" s="167"/>
      <c r="CF71" s="167"/>
      <c r="CG71" s="164"/>
      <c r="CH71" s="165"/>
      <c r="CI71" s="163"/>
      <c r="CJ71" s="166"/>
      <c r="CK71" s="167"/>
      <c r="CL71" s="167"/>
      <c r="CM71" s="164"/>
      <c r="CN71" s="165"/>
      <c r="CO71" s="163"/>
      <c r="CP71" s="166"/>
      <c r="CQ71" s="167"/>
      <c r="CR71" s="167"/>
      <c r="CS71" s="164"/>
      <c r="CT71" s="165"/>
      <c r="CU71" s="163"/>
      <c r="CV71" s="166"/>
      <c r="CW71" s="167"/>
      <c r="CX71" s="167"/>
      <c r="CY71" s="164"/>
      <c r="CZ71" s="165"/>
      <c r="DA71" s="163"/>
      <c r="DB71" s="166"/>
      <c r="DC71" s="167"/>
      <c r="DD71" s="167"/>
      <c r="DE71" s="164"/>
      <c r="DF71" s="165"/>
      <c r="DG71" s="163"/>
      <c r="DH71" s="166"/>
      <c r="DI71" s="167"/>
      <c r="DJ71" s="167"/>
      <c r="DK71" s="164"/>
      <c r="DL71" s="165"/>
      <c r="DM71" s="163"/>
      <c r="DN71" s="166"/>
      <c r="DO71" s="167"/>
      <c r="DP71" s="167"/>
      <c r="DQ71" s="164"/>
      <c r="DR71" s="165"/>
      <c r="DS71" s="163"/>
      <c r="DT71" s="166"/>
      <c r="DU71" s="167"/>
      <c r="DV71" s="167"/>
      <c r="DW71" s="164"/>
      <c r="DX71" s="165"/>
      <c r="DY71" s="163"/>
      <c r="DZ71" s="166"/>
      <c r="EA71" s="167"/>
      <c r="EB71" s="167"/>
      <c r="EC71" s="164"/>
      <c r="ED71" s="165"/>
      <c r="EE71" s="163"/>
      <c r="EF71" s="166"/>
      <c r="EG71" s="167"/>
      <c r="EH71" s="167"/>
      <c r="EI71" s="164"/>
      <c r="EJ71" s="165"/>
      <c r="EK71" s="163"/>
      <c r="EL71" s="166"/>
      <c r="EM71" s="167"/>
      <c r="EN71" s="167"/>
      <c r="EO71" s="164"/>
      <c r="EP71" s="165"/>
      <c r="EQ71" s="163"/>
      <c r="ER71" s="166"/>
      <c r="ES71" s="167"/>
      <c r="ET71" s="167"/>
      <c r="EU71" s="164"/>
      <c r="EV71" s="165"/>
      <c r="EW71" s="163"/>
      <c r="EX71" s="166"/>
      <c r="EY71" s="167"/>
      <c r="EZ71" s="167"/>
      <c r="FA71" s="164"/>
      <c r="FB71" s="165"/>
      <c r="FC71" s="163"/>
      <c r="FD71" s="166"/>
      <c r="FE71" s="167"/>
      <c r="FF71" s="167"/>
      <c r="FG71" s="164"/>
      <c r="FH71" s="165"/>
      <c r="FI71" s="163"/>
      <c r="FJ71" s="166"/>
      <c r="FK71" s="167"/>
      <c r="FL71" s="167"/>
      <c r="FM71" s="164"/>
      <c r="FN71" s="165"/>
      <c r="FO71" s="163"/>
      <c r="FP71" s="166"/>
      <c r="FQ71" s="167"/>
      <c r="FR71" s="167"/>
      <c r="FS71" s="164"/>
      <c r="FT71" s="165"/>
      <c r="FU71" s="163"/>
      <c r="FV71" s="166"/>
      <c r="FW71" s="167"/>
      <c r="FX71" s="167"/>
      <c r="FY71" s="164"/>
      <c r="FZ71" s="165"/>
      <c r="GA71" s="163"/>
      <c r="GB71" s="166"/>
      <c r="GC71" s="167"/>
      <c r="GD71" s="167"/>
      <c r="GE71" s="164"/>
      <c r="GF71" s="165"/>
      <c r="GG71" s="163"/>
      <c r="GH71" s="166"/>
      <c r="GI71" s="167"/>
      <c r="GJ71" s="167"/>
      <c r="GK71" s="164"/>
      <c r="GL71" s="165"/>
      <c r="GM71" s="163"/>
      <c r="GN71" s="166"/>
      <c r="GO71" s="167"/>
      <c r="GP71" s="167"/>
      <c r="GQ71" s="164"/>
      <c r="GR71" s="165"/>
      <c r="GS71" s="163"/>
      <c r="GT71" s="166"/>
      <c r="GU71" s="167"/>
      <c r="GV71" s="167"/>
      <c r="GW71" s="164"/>
      <c r="GX71" s="165"/>
      <c r="GY71" s="163"/>
      <c r="GZ71" s="166"/>
      <c r="HA71" s="167"/>
      <c r="HB71" s="167"/>
      <c r="HC71" s="164"/>
      <c r="HD71" s="165"/>
      <c r="HE71" s="163"/>
      <c r="HF71" s="166"/>
      <c r="HG71" s="167"/>
      <c r="HH71" s="167"/>
      <c r="HI71" s="164"/>
      <c r="HJ71" s="165"/>
      <c r="HK71" s="163"/>
      <c r="HL71" s="166"/>
      <c r="HM71" s="167"/>
      <c r="HN71" s="167"/>
      <c r="HO71" s="164"/>
      <c r="HP71" s="165"/>
      <c r="HQ71" s="163"/>
      <c r="HR71" s="166"/>
      <c r="HS71" s="167"/>
      <c r="HT71" s="167"/>
      <c r="HU71" s="164"/>
      <c r="HV71" s="165"/>
      <c r="HW71" s="163"/>
      <c r="HX71" s="166"/>
      <c r="HY71" s="167"/>
      <c r="HZ71" s="167"/>
      <c r="IA71" s="164"/>
      <c r="IB71" s="165"/>
      <c r="IC71" s="163"/>
      <c r="ID71" s="166"/>
      <c r="IE71" s="167"/>
      <c r="IF71" s="167"/>
      <c r="IG71" s="164"/>
      <c r="IH71" s="165"/>
      <c r="II71" s="163"/>
      <c r="IJ71" s="166"/>
      <c r="IK71" s="167"/>
      <c r="IL71" s="167"/>
      <c r="IM71" s="164"/>
      <c r="IN71" s="165"/>
      <c r="IO71" s="163"/>
      <c r="IP71" s="166"/>
      <c r="IQ71" s="167"/>
      <c r="IR71" s="167"/>
      <c r="IS71" s="164"/>
      <c r="IT71" s="165"/>
      <c r="IU71" s="163"/>
      <c r="IV71" s="166"/>
    </row>
    <row r="72" spans="1:256" s="228" customFormat="1" ht="12.75">
      <c r="A72" s="227"/>
      <c r="B72" s="165" t="s">
        <v>480</v>
      </c>
      <c r="C72" s="163"/>
      <c r="D72" s="166"/>
      <c r="E72" s="167"/>
      <c r="F72" s="167"/>
      <c r="G72" s="164"/>
      <c r="H72" s="165"/>
      <c r="I72" s="163"/>
      <c r="J72" s="166"/>
      <c r="K72" s="167"/>
      <c r="L72" s="167"/>
      <c r="M72" s="164"/>
      <c r="N72" s="165"/>
      <c r="O72" s="163"/>
      <c r="P72" s="166"/>
      <c r="Q72" s="167"/>
      <c r="R72" s="167"/>
      <c r="S72" s="164"/>
      <c r="T72" s="165"/>
      <c r="U72" s="163"/>
      <c r="V72" s="166"/>
      <c r="W72" s="167"/>
      <c r="X72" s="167"/>
      <c r="Y72" s="164"/>
      <c r="Z72" s="165"/>
      <c r="AA72" s="163"/>
      <c r="AB72" s="166"/>
      <c r="AC72" s="167"/>
      <c r="AD72" s="167"/>
      <c r="AE72" s="164"/>
      <c r="AF72" s="165"/>
      <c r="AG72" s="163"/>
      <c r="AH72" s="166"/>
      <c r="AI72" s="167"/>
      <c r="AJ72" s="167"/>
      <c r="AK72" s="164"/>
      <c r="AL72" s="165"/>
      <c r="AM72" s="163"/>
      <c r="AN72" s="166"/>
      <c r="AO72" s="167"/>
      <c r="AP72" s="167"/>
      <c r="AQ72" s="164"/>
      <c r="AR72" s="165"/>
      <c r="AS72" s="163"/>
      <c r="AT72" s="166"/>
      <c r="AU72" s="167"/>
      <c r="AV72" s="167"/>
      <c r="AW72" s="164"/>
      <c r="AX72" s="165"/>
      <c r="AY72" s="163"/>
      <c r="AZ72" s="166"/>
      <c r="BA72" s="167"/>
      <c r="BB72" s="167"/>
      <c r="BC72" s="164"/>
      <c r="BD72" s="165"/>
      <c r="BE72" s="163"/>
      <c r="BF72" s="166"/>
      <c r="BG72" s="167"/>
      <c r="BH72" s="167"/>
      <c r="BI72" s="164"/>
      <c r="BJ72" s="165"/>
      <c r="BK72" s="163"/>
      <c r="BL72" s="166"/>
      <c r="BM72" s="167"/>
      <c r="BN72" s="167"/>
      <c r="BO72" s="164"/>
      <c r="BP72" s="165"/>
      <c r="BQ72" s="163"/>
      <c r="BR72" s="166"/>
      <c r="BS72" s="167"/>
      <c r="BT72" s="167"/>
      <c r="BU72" s="164"/>
      <c r="BV72" s="165"/>
      <c r="BW72" s="163"/>
      <c r="BX72" s="166"/>
      <c r="BY72" s="167"/>
      <c r="BZ72" s="167"/>
      <c r="CA72" s="164"/>
      <c r="CB72" s="165"/>
      <c r="CC72" s="163"/>
      <c r="CD72" s="166"/>
      <c r="CE72" s="167"/>
      <c r="CF72" s="167"/>
      <c r="CG72" s="164"/>
      <c r="CH72" s="165"/>
      <c r="CI72" s="163"/>
      <c r="CJ72" s="166"/>
      <c r="CK72" s="167"/>
      <c r="CL72" s="167"/>
      <c r="CM72" s="164"/>
      <c r="CN72" s="165"/>
      <c r="CO72" s="163"/>
      <c r="CP72" s="166"/>
      <c r="CQ72" s="167"/>
      <c r="CR72" s="167"/>
      <c r="CS72" s="164"/>
      <c r="CT72" s="165"/>
      <c r="CU72" s="163"/>
      <c r="CV72" s="166"/>
      <c r="CW72" s="167"/>
      <c r="CX72" s="167"/>
      <c r="CY72" s="164"/>
      <c r="CZ72" s="165"/>
      <c r="DA72" s="163"/>
      <c r="DB72" s="166"/>
      <c r="DC72" s="167"/>
      <c r="DD72" s="167"/>
      <c r="DE72" s="164"/>
      <c r="DF72" s="165"/>
      <c r="DG72" s="163"/>
      <c r="DH72" s="166"/>
      <c r="DI72" s="167"/>
      <c r="DJ72" s="167"/>
      <c r="DK72" s="164"/>
      <c r="DL72" s="165"/>
      <c r="DM72" s="163"/>
      <c r="DN72" s="166"/>
      <c r="DO72" s="167"/>
      <c r="DP72" s="167"/>
      <c r="DQ72" s="164"/>
      <c r="DR72" s="165"/>
      <c r="DS72" s="163"/>
      <c r="DT72" s="166"/>
      <c r="DU72" s="167"/>
      <c r="DV72" s="167"/>
      <c r="DW72" s="164"/>
      <c r="DX72" s="165"/>
      <c r="DY72" s="163"/>
      <c r="DZ72" s="166"/>
      <c r="EA72" s="167"/>
      <c r="EB72" s="167"/>
      <c r="EC72" s="164"/>
      <c r="ED72" s="165"/>
      <c r="EE72" s="163"/>
      <c r="EF72" s="166"/>
      <c r="EG72" s="167"/>
      <c r="EH72" s="167"/>
      <c r="EI72" s="164"/>
      <c r="EJ72" s="165"/>
      <c r="EK72" s="163"/>
      <c r="EL72" s="166"/>
      <c r="EM72" s="167"/>
      <c r="EN72" s="167"/>
      <c r="EO72" s="164"/>
      <c r="EP72" s="165"/>
      <c r="EQ72" s="163"/>
      <c r="ER72" s="166"/>
      <c r="ES72" s="167"/>
      <c r="ET72" s="167"/>
      <c r="EU72" s="164"/>
      <c r="EV72" s="165"/>
      <c r="EW72" s="163"/>
      <c r="EX72" s="166"/>
      <c r="EY72" s="167"/>
      <c r="EZ72" s="167"/>
      <c r="FA72" s="164"/>
      <c r="FB72" s="165"/>
      <c r="FC72" s="163"/>
      <c r="FD72" s="166"/>
      <c r="FE72" s="167"/>
      <c r="FF72" s="167"/>
      <c r="FG72" s="164"/>
      <c r="FH72" s="165"/>
      <c r="FI72" s="163"/>
      <c r="FJ72" s="166"/>
      <c r="FK72" s="167"/>
      <c r="FL72" s="167"/>
      <c r="FM72" s="164"/>
      <c r="FN72" s="165"/>
      <c r="FO72" s="163"/>
      <c r="FP72" s="166"/>
      <c r="FQ72" s="167"/>
      <c r="FR72" s="167"/>
      <c r="FS72" s="164"/>
      <c r="FT72" s="165"/>
      <c r="FU72" s="163"/>
      <c r="FV72" s="166"/>
      <c r="FW72" s="167"/>
      <c r="FX72" s="167"/>
      <c r="FY72" s="164"/>
      <c r="FZ72" s="165"/>
      <c r="GA72" s="163"/>
      <c r="GB72" s="166"/>
      <c r="GC72" s="167"/>
      <c r="GD72" s="167"/>
      <c r="GE72" s="164"/>
      <c r="GF72" s="165"/>
      <c r="GG72" s="163"/>
      <c r="GH72" s="166"/>
      <c r="GI72" s="167"/>
      <c r="GJ72" s="167"/>
      <c r="GK72" s="164"/>
      <c r="GL72" s="165"/>
      <c r="GM72" s="163"/>
      <c r="GN72" s="166"/>
      <c r="GO72" s="167"/>
      <c r="GP72" s="167"/>
      <c r="GQ72" s="164"/>
      <c r="GR72" s="165"/>
      <c r="GS72" s="163"/>
      <c r="GT72" s="166"/>
      <c r="GU72" s="167"/>
      <c r="GV72" s="167"/>
      <c r="GW72" s="164"/>
      <c r="GX72" s="165"/>
      <c r="GY72" s="163"/>
      <c r="GZ72" s="166"/>
      <c r="HA72" s="167"/>
      <c r="HB72" s="167"/>
      <c r="HC72" s="164"/>
      <c r="HD72" s="165"/>
      <c r="HE72" s="163"/>
      <c r="HF72" s="166"/>
      <c r="HG72" s="167"/>
      <c r="HH72" s="167"/>
      <c r="HI72" s="164"/>
      <c r="HJ72" s="165"/>
      <c r="HK72" s="163"/>
      <c r="HL72" s="166"/>
      <c r="HM72" s="167"/>
      <c r="HN72" s="167"/>
      <c r="HO72" s="164"/>
      <c r="HP72" s="165"/>
      <c r="HQ72" s="163"/>
      <c r="HR72" s="166"/>
      <c r="HS72" s="167"/>
      <c r="HT72" s="167"/>
      <c r="HU72" s="164"/>
      <c r="HV72" s="165"/>
      <c r="HW72" s="163"/>
      <c r="HX72" s="166"/>
      <c r="HY72" s="167"/>
      <c r="HZ72" s="167"/>
      <c r="IA72" s="164"/>
      <c r="IB72" s="165"/>
      <c r="IC72" s="163"/>
      <c r="ID72" s="166"/>
      <c r="IE72" s="167"/>
      <c r="IF72" s="167"/>
      <c r="IG72" s="164"/>
      <c r="IH72" s="165"/>
      <c r="II72" s="163"/>
      <c r="IJ72" s="166"/>
      <c r="IK72" s="167"/>
      <c r="IL72" s="167"/>
      <c r="IM72" s="164"/>
      <c r="IN72" s="165"/>
      <c r="IO72" s="163"/>
      <c r="IP72" s="166"/>
      <c r="IQ72" s="167"/>
      <c r="IR72" s="167"/>
      <c r="IS72" s="164"/>
      <c r="IT72" s="165"/>
      <c r="IU72" s="163"/>
      <c r="IV72" s="166"/>
    </row>
    <row r="73" spans="1:256" s="228" customFormat="1" ht="12.75">
      <c r="A73" s="227"/>
      <c r="B73" s="165" t="s">
        <v>481</v>
      </c>
      <c r="C73" s="163"/>
      <c r="D73" s="166"/>
      <c r="E73" s="167"/>
      <c r="F73" s="167"/>
      <c r="G73" s="164"/>
      <c r="H73" s="165"/>
      <c r="I73" s="163"/>
      <c r="J73" s="166"/>
      <c r="K73" s="167"/>
      <c r="L73" s="167"/>
      <c r="M73" s="164"/>
      <c r="N73" s="165"/>
      <c r="O73" s="163"/>
      <c r="P73" s="166"/>
      <c r="Q73" s="167"/>
      <c r="R73" s="167"/>
      <c r="S73" s="164"/>
      <c r="T73" s="165"/>
      <c r="U73" s="163"/>
      <c r="V73" s="166"/>
      <c r="W73" s="167"/>
      <c r="X73" s="167"/>
      <c r="Y73" s="164"/>
      <c r="Z73" s="165"/>
      <c r="AA73" s="163"/>
      <c r="AB73" s="166"/>
      <c r="AC73" s="167"/>
      <c r="AD73" s="167"/>
      <c r="AE73" s="164"/>
      <c r="AF73" s="165"/>
      <c r="AG73" s="163"/>
      <c r="AH73" s="166"/>
      <c r="AI73" s="167"/>
      <c r="AJ73" s="167"/>
      <c r="AK73" s="164"/>
      <c r="AL73" s="165"/>
      <c r="AM73" s="163"/>
      <c r="AN73" s="166"/>
      <c r="AO73" s="167"/>
      <c r="AP73" s="167"/>
      <c r="AQ73" s="164"/>
      <c r="AR73" s="165"/>
      <c r="AS73" s="163"/>
      <c r="AT73" s="166"/>
      <c r="AU73" s="167"/>
      <c r="AV73" s="167"/>
      <c r="AW73" s="164"/>
      <c r="AX73" s="165"/>
      <c r="AY73" s="163"/>
      <c r="AZ73" s="166"/>
      <c r="BA73" s="167"/>
      <c r="BB73" s="167"/>
      <c r="BC73" s="164"/>
      <c r="BD73" s="165"/>
      <c r="BE73" s="163"/>
      <c r="BF73" s="166"/>
      <c r="BG73" s="167"/>
      <c r="BH73" s="167"/>
      <c r="BI73" s="164"/>
      <c r="BJ73" s="165"/>
      <c r="BK73" s="163"/>
      <c r="BL73" s="166"/>
      <c r="BM73" s="167"/>
      <c r="BN73" s="167"/>
      <c r="BO73" s="164"/>
      <c r="BP73" s="165"/>
      <c r="BQ73" s="163"/>
      <c r="BR73" s="166"/>
      <c r="BS73" s="167"/>
      <c r="BT73" s="167"/>
      <c r="BU73" s="164"/>
      <c r="BV73" s="165"/>
      <c r="BW73" s="163"/>
      <c r="BX73" s="166"/>
      <c r="BY73" s="167"/>
      <c r="BZ73" s="167"/>
      <c r="CA73" s="164"/>
      <c r="CB73" s="165"/>
      <c r="CC73" s="163"/>
      <c r="CD73" s="166"/>
      <c r="CE73" s="167"/>
      <c r="CF73" s="167"/>
      <c r="CG73" s="164"/>
      <c r="CH73" s="165"/>
      <c r="CI73" s="163"/>
      <c r="CJ73" s="166"/>
      <c r="CK73" s="167"/>
      <c r="CL73" s="167"/>
      <c r="CM73" s="164"/>
      <c r="CN73" s="165"/>
      <c r="CO73" s="163"/>
      <c r="CP73" s="166"/>
      <c r="CQ73" s="167"/>
      <c r="CR73" s="167"/>
      <c r="CS73" s="164"/>
      <c r="CT73" s="165"/>
      <c r="CU73" s="163"/>
      <c r="CV73" s="166"/>
      <c r="CW73" s="167"/>
      <c r="CX73" s="167"/>
      <c r="CY73" s="164"/>
      <c r="CZ73" s="165"/>
      <c r="DA73" s="163"/>
      <c r="DB73" s="166"/>
      <c r="DC73" s="167"/>
      <c r="DD73" s="167"/>
      <c r="DE73" s="164"/>
      <c r="DF73" s="165"/>
      <c r="DG73" s="163"/>
      <c r="DH73" s="166"/>
      <c r="DI73" s="167"/>
      <c r="DJ73" s="167"/>
      <c r="DK73" s="164"/>
      <c r="DL73" s="165"/>
      <c r="DM73" s="163"/>
      <c r="DN73" s="166"/>
      <c r="DO73" s="167"/>
      <c r="DP73" s="167"/>
      <c r="DQ73" s="164"/>
      <c r="DR73" s="165"/>
      <c r="DS73" s="163"/>
      <c r="DT73" s="166"/>
      <c r="DU73" s="167"/>
      <c r="DV73" s="167"/>
      <c r="DW73" s="164"/>
      <c r="DX73" s="165"/>
      <c r="DY73" s="163"/>
      <c r="DZ73" s="166"/>
      <c r="EA73" s="167"/>
      <c r="EB73" s="167"/>
      <c r="EC73" s="164"/>
      <c r="ED73" s="165"/>
      <c r="EE73" s="163"/>
      <c r="EF73" s="166"/>
      <c r="EG73" s="167"/>
      <c r="EH73" s="167"/>
      <c r="EI73" s="164"/>
      <c r="EJ73" s="165"/>
      <c r="EK73" s="163"/>
      <c r="EL73" s="166"/>
      <c r="EM73" s="167"/>
      <c r="EN73" s="167"/>
      <c r="EO73" s="164"/>
      <c r="EP73" s="165"/>
      <c r="EQ73" s="163"/>
      <c r="ER73" s="166"/>
      <c r="ES73" s="167"/>
      <c r="ET73" s="167"/>
      <c r="EU73" s="164"/>
      <c r="EV73" s="165"/>
      <c r="EW73" s="163"/>
      <c r="EX73" s="166"/>
      <c r="EY73" s="167"/>
      <c r="EZ73" s="167"/>
      <c r="FA73" s="164"/>
      <c r="FB73" s="165"/>
      <c r="FC73" s="163"/>
      <c r="FD73" s="166"/>
      <c r="FE73" s="167"/>
      <c r="FF73" s="167"/>
      <c r="FG73" s="164"/>
      <c r="FH73" s="165"/>
      <c r="FI73" s="163"/>
      <c r="FJ73" s="166"/>
      <c r="FK73" s="167"/>
      <c r="FL73" s="167"/>
      <c r="FM73" s="164"/>
      <c r="FN73" s="165"/>
      <c r="FO73" s="163"/>
      <c r="FP73" s="166"/>
      <c r="FQ73" s="167"/>
      <c r="FR73" s="167"/>
      <c r="FS73" s="164"/>
      <c r="FT73" s="165"/>
      <c r="FU73" s="163"/>
      <c r="FV73" s="166"/>
      <c r="FW73" s="167"/>
      <c r="FX73" s="167"/>
      <c r="FY73" s="164"/>
      <c r="FZ73" s="165"/>
      <c r="GA73" s="163"/>
      <c r="GB73" s="166"/>
      <c r="GC73" s="167"/>
      <c r="GD73" s="167"/>
      <c r="GE73" s="164"/>
      <c r="GF73" s="165"/>
      <c r="GG73" s="163"/>
      <c r="GH73" s="166"/>
      <c r="GI73" s="167"/>
      <c r="GJ73" s="167"/>
      <c r="GK73" s="164"/>
      <c r="GL73" s="165"/>
      <c r="GM73" s="163"/>
      <c r="GN73" s="166"/>
      <c r="GO73" s="167"/>
      <c r="GP73" s="167"/>
      <c r="GQ73" s="164"/>
      <c r="GR73" s="165"/>
      <c r="GS73" s="163"/>
      <c r="GT73" s="166"/>
      <c r="GU73" s="167"/>
      <c r="GV73" s="167"/>
      <c r="GW73" s="164"/>
      <c r="GX73" s="165"/>
      <c r="GY73" s="163"/>
      <c r="GZ73" s="166"/>
      <c r="HA73" s="167"/>
      <c r="HB73" s="167"/>
      <c r="HC73" s="164"/>
      <c r="HD73" s="165"/>
      <c r="HE73" s="163"/>
      <c r="HF73" s="166"/>
      <c r="HG73" s="167"/>
      <c r="HH73" s="167"/>
      <c r="HI73" s="164"/>
      <c r="HJ73" s="165"/>
      <c r="HK73" s="163"/>
      <c r="HL73" s="166"/>
      <c r="HM73" s="167"/>
      <c r="HN73" s="167"/>
      <c r="HO73" s="164"/>
      <c r="HP73" s="165"/>
      <c r="HQ73" s="163"/>
      <c r="HR73" s="166"/>
      <c r="HS73" s="167"/>
      <c r="HT73" s="167"/>
      <c r="HU73" s="164"/>
      <c r="HV73" s="165"/>
      <c r="HW73" s="163"/>
      <c r="HX73" s="166"/>
      <c r="HY73" s="167"/>
      <c r="HZ73" s="167"/>
      <c r="IA73" s="164"/>
      <c r="IB73" s="165"/>
      <c r="IC73" s="163"/>
      <c r="ID73" s="166"/>
      <c r="IE73" s="167"/>
      <c r="IF73" s="167"/>
      <c r="IG73" s="164"/>
      <c r="IH73" s="165"/>
      <c r="II73" s="163"/>
      <c r="IJ73" s="166"/>
      <c r="IK73" s="167"/>
      <c r="IL73" s="167"/>
      <c r="IM73" s="164"/>
      <c r="IN73" s="165"/>
      <c r="IO73" s="163"/>
      <c r="IP73" s="166"/>
      <c r="IQ73" s="167"/>
      <c r="IR73" s="167"/>
      <c r="IS73" s="164"/>
      <c r="IT73" s="165"/>
      <c r="IU73" s="163"/>
      <c r="IV73" s="166"/>
    </row>
    <row r="74" spans="1:256" s="228" customFormat="1" ht="12.75">
      <c r="A74" s="227"/>
      <c r="B74" s="165" t="s">
        <v>482</v>
      </c>
      <c r="C74" s="163"/>
      <c r="D74" s="166"/>
      <c r="E74" s="167"/>
      <c r="F74" s="167"/>
      <c r="G74" s="164"/>
      <c r="H74" s="165"/>
      <c r="I74" s="163"/>
      <c r="J74" s="166"/>
      <c r="K74" s="167"/>
      <c r="L74" s="167"/>
      <c r="M74" s="164"/>
      <c r="N74" s="165"/>
      <c r="O74" s="163"/>
      <c r="P74" s="166"/>
      <c r="Q74" s="167"/>
      <c r="R74" s="167"/>
      <c r="S74" s="164"/>
      <c r="T74" s="165"/>
      <c r="U74" s="163"/>
      <c r="V74" s="166"/>
      <c r="W74" s="167"/>
      <c r="X74" s="167"/>
      <c r="Y74" s="164"/>
      <c r="Z74" s="165"/>
      <c r="AA74" s="163"/>
      <c r="AB74" s="166"/>
      <c r="AC74" s="167"/>
      <c r="AD74" s="167"/>
      <c r="AE74" s="164"/>
      <c r="AF74" s="165"/>
      <c r="AG74" s="163"/>
      <c r="AH74" s="166"/>
      <c r="AI74" s="167"/>
      <c r="AJ74" s="167"/>
      <c r="AK74" s="164"/>
      <c r="AL74" s="165"/>
      <c r="AM74" s="163"/>
      <c r="AN74" s="166"/>
      <c r="AO74" s="167"/>
      <c r="AP74" s="167"/>
      <c r="AQ74" s="164"/>
      <c r="AR74" s="165"/>
      <c r="AS74" s="163"/>
      <c r="AT74" s="166"/>
      <c r="AU74" s="167"/>
      <c r="AV74" s="167"/>
      <c r="AW74" s="164"/>
      <c r="AX74" s="165"/>
      <c r="AY74" s="163"/>
      <c r="AZ74" s="166"/>
      <c r="BA74" s="167"/>
      <c r="BB74" s="167"/>
      <c r="BC74" s="164"/>
      <c r="BD74" s="165"/>
      <c r="BE74" s="163"/>
      <c r="BF74" s="166"/>
      <c r="BG74" s="167"/>
      <c r="BH74" s="167"/>
      <c r="BI74" s="164"/>
      <c r="BJ74" s="165"/>
      <c r="BK74" s="163"/>
      <c r="BL74" s="166"/>
      <c r="BM74" s="167"/>
      <c r="BN74" s="167"/>
      <c r="BO74" s="164"/>
      <c r="BP74" s="165"/>
      <c r="BQ74" s="163"/>
      <c r="BR74" s="166"/>
      <c r="BS74" s="167"/>
      <c r="BT74" s="167"/>
      <c r="BU74" s="164"/>
      <c r="BV74" s="165"/>
      <c r="BW74" s="163"/>
      <c r="BX74" s="166"/>
      <c r="BY74" s="167"/>
      <c r="BZ74" s="167"/>
      <c r="CA74" s="164"/>
      <c r="CB74" s="165"/>
      <c r="CC74" s="163"/>
      <c r="CD74" s="166"/>
      <c r="CE74" s="167"/>
      <c r="CF74" s="167"/>
      <c r="CG74" s="164"/>
      <c r="CH74" s="165"/>
      <c r="CI74" s="163"/>
      <c r="CJ74" s="166"/>
      <c r="CK74" s="167"/>
      <c r="CL74" s="167"/>
      <c r="CM74" s="164"/>
      <c r="CN74" s="165"/>
      <c r="CO74" s="163"/>
      <c r="CP74" s="166"/>
      <c r="CQ74" s="167"/>
      <c r="CR74" s="167"/>
      <c r="CS74" s="164"/>
      <c r="CT74" s="165"/>
      <c r="CU74" s="163"/>
      <c r="CV74" s="166"/>
      <c r="CW74" s="167"/>
      <c r="CX74" s="167"/>
      <c r="CY74" s="164"/>
      <c r="CZ74" s="165"/>
      <c r="DA74" s="163"/>
      <c r="DB74" s="166"/>
      <c r="DC74" s="167"/>
      <c r="DD74" s="167"/>
      <c r="DE74" s="164"/>
      <c r="DF74" s="165"/>
      <c r="DG74" s="163"/>
      <c r="DH74" s="166"/>
      <c r="DI74" s="167"/>
      <c r="DJ74" s="167"/>
      <c r="DK74" s="164"/>
      <c r="DL74" s="165"/>
      <c r="DM74" s="163"/>
      <c r="DN74" s="166"/>
      <c r="DO74" s="167"/>
      <c r="DP74" s="167"/>
      <c r="DQ74" s="164"/>
      <c r="DR74" s="165"/>
      <c r="DS74" s="163"/>
      <c r="DT74" s="166"/>
      <c r="DU74" s="167"/>
      <c r="DV74" s="167"/>
      <c r="DW74" s="164"/>
      <c r="DX74" s="165"/>
      <c r="DY74" s="163"/>
      <c r="DZ74" s="166"/>
      <c r="EA74" s="167"/>
      <c r="EB74" s="167"/>
      <c r="EC74" s="164"/>
      <c r="ED74" s="165"/>
      <c r="EE74" s="163"/>
      <c r="EF74" s="166"/>
      <c r="EG74" s="167"/>
      <c r="EH74" s="167"/>
      <c r="EI74" s="164"/>
      <c r="EJ74" s="165"/>
      <c r="EK74" s="163"/>
      <c r="EL74" s="166"/>
      <c r="EM74" s="167"/>
      <c r="EN74" s="167"/>
      <c r="EO74" s="164"/>
      <c r="EP74" s="165"/>
      <c r="EQ74" s="163"/>
      <c r="ER74" s="166"/>
      <c r="ES74" s="167"/>
      <c r="ET74" s="167"/>
      <c r="EU74" s="164"/>
      <c r="EV74" s="165"/>
      <c r="EW74" s="163"/>
      <c r="EX74" s="166"/>
      <c r="EY74" s="167"/>
      <c r="EZ74" s="167"/>
      <c r="FA74" s="164"/>
      <c r="FB74" s="165"/>
      <c r="FC74" s="163"/>
      <c r="FD74" s="166"/>
      <c r="FE74" s="167"/>
      <c r="FF74" s="167"/>
      <c r="FG74" s="164"/>
      <c r="FH74" s="165"/>
      <c r="FI74" s="163"/>
      <c r="FJ74" s="166"/>
      <c r="FK74" s="167"/>
      <c r="FL74" s="167"/>
      <c r="FM74" s="164"/>
      <c r="FN74" s="165"/>
      <c r="FO74" s="163"/>
      <c r="FP74" s="166"/>
      <c r="FQ74" s="167"/>
      <c r="FR74" s="167"/>
      <c r="FS74" s="164"/>
      <c r="FT74" s="165"/>
      <c r="FU74" s="163"/>
      <c r="FV74" s="166"/>
      <c r="FW74" s="167"/>
      <c r="FX74" s="167"/>
      <c r="FY74" s="164"/>
      <c r="FZ74" s="165"/>
      <c r="GA74" s="163"/>
      <c r="GB74" s="166"/>
      <c r="GC74" s="167"/>
      <c r="GD74" s="167"/>
      <c r="GE74" s="164"/>
      <c r="GF74" s="165"/>
      <c r="GG74" s="163"/>
      <c r="GH74" s="166"/>
      <c r="GI74" s="167"/>
      <c r="GJ74" s="167"/>
      <c r="GK74" s="164"/>
      <c r="GL74" s="165"/>
      <c r="GM74" s="163"/>
      <c r="GN74" s="166"/>
      <c r="GO74" s="167"/>
      <c r="GP74" s="167"/>
      <c r="GQ74" s="164"/>
      <c r="GR74" s="165"/>
      <c r="GS74" s="163"/>
      <c r="GT74" s="166"/>
      <c r="GU74" s="167"/>
      <c r="GV74" s="167"/>
      <c r="GW74" s="164"/>
      <c r="GX74" s="165"/>
      <c r="GY74" s="163"/>
      <c r="GZ74" s="166"/>
      <c r="HA74" s="167"/>
      <c r="HB74" s="167"/>
      <c r="HC74" s="164"/>
      <c r="HD74" s="165"/>
      <c r="HE74" s="163"/>
      <c r="HF74" s="166"/>
      <c r="HG74" s="167"/>
      <c r="HH74" s="167"/>
      <c r="HI74" s="164"/>
      <c r="HJ74" s="165"/>
      <c r="HK74" s="163"/>
      <c r="HL74" s="166"/>
      <c r="HM74" s="167"/>
      <c r="HN74" s="167"/>
      <c r="HO74" s="164"/>
      <c r="HP74" s="165"/>
      <c r="HQ74" s="163"/>
      <c r="HR74" s="166"/>
      <c r="HS74" s="167"/>
      <c r="HT74" s="167"/>
      <c r="HU74" s="164"/>
      <c r="HV74" s="165"/>
      <c r="HW74" s="163"/>
      <c r="HX74" s="166"/>
      <c r="HY74" s="167"/>
      <c r="HZ74" s="167"/>
      <c r="IA74" s="164"/>
      <c r="IB74" s="165"/>
      <c r="IC74" s="163"/>
      <c r="ID74" s="166"/>
      <c r="IE74" s="167"/>
      <c r="IF74" s="167"/>
      <c r="IG74" s="164"/>
      <c r="IH74" s="165"/>
      <c r="II74" s="163"/>
      <c r="IJ74" s="166"/>
      <c r="IK74" s="167"/>
      <c r="IL74" s="167"/>
      <c r="IM74" s="164"/>
      <c r="IN74" s="165"/>
      <c r="IO74" s="163"/>
      <c r="IP74" s="166"/>
      <c r="IQ74" s="167"/>
      <c r="IR74" s="167"/>
      <c r="IS74" s="164"/>
      <c r="IT74" s="165"/>
      <c r="IU74" s="163"/>
      <c r="IV74" s="166"/>
    </row>
    <row r="75" spans="1:256" s="228" customFormat="1" ht="12.75">
      <c r="A75" s="227"/>
      <c r="B75" s="165" t="s">
        <v>486</v>
      </c>
      <c r="C75" s="163"/>
      <c r="D75" s="166"/>
      <c r="E75" s="167"/>
      <c r="F75" s="167"/>
      <c r="G75" s="164"/>
      <c r="H75" s="165"/>
      <c r="I75" s="163"/>
      <c r="J75" s="166"/>
      <c r="K75" s="167"/>
      <c r="L75" s="167"/>
      <c r="M75" s="164"/>
      <c r="N75" s="165"/>
      <c r="O75" s="163"/>
      <c r="P75" s="166"/>
      <c r="Q75" s="167"/>
      <c r="R75" s="167"/>
      <c r="S75" s="164"/>
      <c r="T75" s="165"/>
      <c r="U75" s="163"/>
      <c r="V75" s="166"/>
      <c r="W75" s="167"/>
      <c r="X75" s="167"/>
      <c r="Y75" s="164"/>
      <c r="Z75" s="165"/>
      <c r="AA75" s="163"/>
      <c r="AB75" s="166"/>
      <c r="AC75" s="167"/>
      <c r="AD75" s="167"/>
      <c r="AE75" s="164"/>
      <c r="AF75" s="165"/>
      <c r="AG75" s="163"/>
      <c r="AH75" s="166"/>
      <c r="AI75" s="167"/>
      <c r="AJ75" s="167"/>
      <c r="AK75" s="164"/>
      <c r="AL75" s="165"/>
      <c r="AM75" s="163"/>
      <c r="AN75" s="166"/>
      <c r="AO75" s="167"/>
      <c r="AP75" s="167"/>
      <c r="AQ75" s="164"/>
      <c r="AR75" s="165"/>
      <c r="AS75" s="163"/>
      <c r="AT75" s="166"/>
      <c r="AU75" s="167"/>
      <c r="AV75" s="167"/>
      <c r="AW75" s="164"/>
      <c r="AX75" s="165"/>
      <c r="AY75" s="163"/>
      <c r="AZ75" s="166"/>
      <c r="BA75" s="167"/>
      <c r="BB75" s="167"/>
      <c r="BC75" s="164"/>
      <c r="BD75" s="165"/>
      <c r="BE75" s="163"/>
      <c r="BF75" s="166"/>
      <c r="BG75" s="167"/>
      <c r="BH75" s="167"/>
      <c r="BI75" s="164"/>
      <c r="BJ75" s="165"/>
      <c r="BK75" s="163"/>
      <c r="BL75" s="166"/>
      <c r="BM75" s="167"/>
      <c r="BN75" s="167"/>
      <c r="BO75" s="164"/>
      <c r="BP75" s="165"/>
      <c r="BQ75" s="163"/>
      <c r="BR75" s="166"/>
      <c r="BS75" s="167"/>
      <c r="BT75" s="167"/>
      <c r="BU75" s="164"/>
      <c r="BV75" s="165"/>
      <c r="BW75" s="163"/>
      <c r="BX75" s="166"/>
      <c r="BY75" s="167"/>
      <c r="BZ75" s="167"/>
      <c r="CA75" s="164"/>
      <c r="CB75" s="165"/>
      <c r="CC75" s="163"/>
      <c r="CD75" s="166"/>
      <c r="CE75" s="167"/>
      <c r="CF75" s="167"/>
      <c r="CG75" s="164"/>
      <c r="CH75" s="165"/>
      <c r="CI75" s="163"/>
      <c r="CJ75" s="166"/>
      <c r="CK75" s="167"/>
      <c r="CL75" s="167"/>
      <c r="CM75" s="164"/>
      <c r="CN75" s="165"/>
      <c r="CO75" s="163"/>
      <c r="CP75" s="166"/>
      <c r="CQ75" s="167"/>
      <c r="CR75" s="167"/>
      <c r="CS75" s="164"/>
      <c r="CT75" s="165"/>
      <c r="CU75" s="163"/>
      <c r="CV75" s="166"/>
      <c r="CW75" s="167"/>
      <c r="CX75" s="167"/>
      <c r="CY75" s="164"/>
      <c r="CZ75" s="165"/>
      <c r="DA75" s="163"/>
      <c r="DB75" s="166"/>
      <c r="DC75" s="167"/>
      <c r="DD75" s="167"/>
      <c r="DE75" s="164"/>
      <c r="DF75" s="165"/>
      <c r="DG75" s="163"/>
      <c r="DH75" s="166"/>
      <c r="DI75" s="167"/>
      <c r="DJ75" s="167"/>
      <c r="DK75" s="164"/>
      <c r="DL75" s="165"/>
      <c r="DM75" s="163"/>
      <c r="DN75" s="166"/>
      <c r="DO75" s="167"/>
      <c r="DP75" s="167"/>
      <c r="DQ75" s="164"/>
      <c r="DR75" s="165"/>
      <c r="DS75" s="163"/>
      <c r="DT75" s="166"/>
      <c r="DU75" s="167"/>
      <c r="DV75" s="167"/>
      <c r="DW75" s="164"/>
      <c r="DX75" s="165"/>
      <c r="DY75" s="163"/>
      <c r="DZ75" s="166"/>
      <c r="EA75" s="167"/>
      <c r="EB75" s="167"/>
      <c r="EC75" s="164"/>
      <c r="ED75" s="165"/>
      <c r="EE75" s="163"/>
      <c r="EF75" s="166"/>
      <c r="EG75" s="167"/>
      <c r="EH75" s="167"/>
      <c r="EI75" s="164"/>
      <c r="EJ75" s="165"/>
      <c r="EK75" s="163"/>
      <c r="EL75" s="166"/>
      <c r="EM75" s="167"/>
      <c r="EN75" s="167"/>
      <c r="EO75" s="164"/>
      <c r="EP75" s="165"/>
      <c r="EQ75" s="163"/>
      <c r="ER75" s="166"/>
      <c r="ES75" s="167"/>
      <c r="ET75" s="167"/>
      <c r="EU75" s="164"/>
      <c r="EV75" s="165"/>
      <c r="EW75" s="163"/>
      <c r="EX75" s="166"/>
      <c r="EY75" s="167"/>
      <c r="EZ75" s="167"/>
      <c r="FA75" s="164"/>
      <c r="FB75" s="165"/>
      <c r="FC75" s="163"/>
      <c r="FD75" s="166"/>
      <c r="FE75" s="167"/>
      <c r="FF75" s="167"/>
      <c r="FG75" s="164"/>
      <c r="FH75" s="165"/>
      <c r="FI75" s="163"/>
      <c r="FJ75" s="166"/>
      <c r="FK75" s="167"/>
      <c r="FL75" s="167"/>
      <c r="FM75" s="164"/>
      <c r="FN75" s="165"/>
      <c r="FO75" s="163"/>
      <c r="FP75" s="166"/>
      <c r="FQ75" s="167"/>
      <c r="FR75" s="167"/>
      <c r="FS75" s="164"/>
      <c r="FT75" s="165"/>
      <c r="FU75" s="163"/>
      <c r="FV75" s="166"/>
      <c r="FW75" s="167"/>
      <c r="FX75" s="167"/>
      <c r="FY75" s="164"/>
      <c r="FZ75" s="165"/>
      <c r="GA75" s="163"/>
      <c r="GB75" s="166"/>
      <c r="GC75" s="167"/>
      <c r="GD75" s="167"/>
      <c r="GE75" s="164"/>
      <c r="GF75" s="165"/>
      <c r="GG75" s="163"/>
      <c r="GH75" s="166"/>
      <c r="GI75" s="167"/>
      <c r="GJ75" s="167"/>
      <c r="GK75" s="164"/>
      <c r="GL75" s="165"/>
      <c r="GM75" s="163"/>
      <c r="GN75" s="166"/>
      <c r="GO75" s="167"/>
      <c r="GP75" s="167"/>
      <c r="GQ75" s="164"/>
      <c r="GR75" s="165"/>
      <c r="GS75" s="163"/>
      <c r="GT75" s="166"/>
      <c r="GU75" s="167"/>
      <c r="GV75" s="167"/>
      <c r="GW75" s="164"/>
      <c r="GX75" s="165"/>
      <c r="GY75" s="163"/>
      <c r="GZ75" s="166"/>
      <c r="HA75" s="167"/>
      <c r="HB75" s="167"/>
      <c r="HC75" s="164"/>
      <c r="HD75" s="165"/>
      <c r="HE75" s="163"/>
      <c r="HF75" s="166"/>
      <c r="HG75" s="167"/>
      <c r="HH75" s="167"/>
      <c r="HI75" s="164"/>
      <c r="HJ75" s="165"/>
      <c r="HK75" s="163"/>
      <c r="HL75" s="166"/>
      <c r="HM75" s="167"/>
      <c r="HN75" s="167"/>
      <c r="HO75" s="164"/>
      <c r="HP75" s="165"/>
      <c r="HQ75" s="163"/>
      <c r="HR75" s="166"/>
      <c r="HS75" s="167"/>
      <c r="HT75" s="167"/>
      <c r="HU75" s="164"/>
      <c r="HV75" s="165"/>
      <c r="HW75" s="163"/>
      <c r="HX75" s="166"/>
      <c r="HY75" s="167"/>
      <c r="HZ75" s="167"/>
      <c r="IA75" s="164"/>
      <c r="IB75" s="165"/>
      <c r="IC75" s="163"/>
      <c r="ID75" s="166"/>
      <c r="IE75" s="167"/>
      <c r="IF75" s="167"/>
      <c r="IG75" s="164"/>
      <c r="IH75" s="165"/>
      <c r="II75" s="163"/>
      <c r="IJ75" s="166"/>
      <c r="IK75" s="167"/>
      <c r="IL75" s="167"/>
      <c r="IM75" s="164"/>
      <c r="IN75" s="165"/>
      <c r="IO75" s="163"/>
      <c r="IP75" s="166"/>
      <c r="IQ75" s="167"/>
      <c r="IR75" s="167"/>
      <c r="IS75" s="164"/>
      <c r="IT75" s="165"/>
      <c r="IU75" s="163"/>
      <c r="IV75" s="166"/>
    </row>
    <row r="76" spans="1:6" s="229" customFormat="1" ht="15.75">
      <c r="A76" s="224"/>
      <c r="B76" s="233" t="s">
        <v>487</v>
      </c>
      <c r="C76" s="224"/>
      <c r="D76" s="224"/>
      <c r="E76" s="225"/>
      <c r="F76" s="226">
        <f>SUBTOTAL(9,F78:F114)</f>
        <v>0</v>
      </c>
    </row>
    <row r="77" spans="1:256" s="229" customFormat="1" ht="12.75">
      <c r="A77" s="137"/>
      <c r="B77" s="138" t="s">
        <v>488</v>
      </c>
      <c r="C77" s="132"/>
      <c r="D77" s="132"/>
      <c r="E77" s="132"/>
      <c r="F77" s="139"/>
      <c r="G77" s="138"/>
      <c r="H77" s="138"/>
      <c r="I77" s="132"/>
      <c r="J77" s="132"/>
      <c r="K77" s="132"/>
      <c r="L77" s="139"/>
      <c r="M77" s="138"/>
      <c r="N77" s="138"/>
      <c r="O77" s="132"/>
      <c r="P77" s="132"/>
      <c r="Q77" s="132"/>
      <c r="R77" s="139"/>
      <c r="S77" s="138"/>
      <c r="T77" s="138"/>
      <c r="U77" s="132"/>
      <c r="V77" s="132"/>
      <c r="W77" s="132"/>
      <c r="X77" s="139"/>
      <c r="Y77" s="138"/>
      <c r="Z77" s="138"/>
      <c r="AA77" s="132"/>
      <c r="AB77" s="132"/>
      <c r="AC77" s="132"/>
      <c r="AD77" s="139"/>
      <c r="AE77" s="138"/>
      <c r="AF77" s="138"/>
      <c r="AG77" s="132"/>
      <c r="AH77" s="132"/>
      <c r="AI77" s="132"/>
      <c r="AJ77" s="139"/>
      <c r="AK77" s="138"/>
      <c r="AL77" s="138"/>
      <c r="AM77" s="132"/>
      <c r="AN77" s="132"/>
      <c r="AO77" s="132"/>
      <c r="AP77" s="139"/>
      <c r="AQ77" s="138"/>
      <c r="AR77" s="138"/>
      <c r="AS77" s="132"/>
      <c r="AT77" s="132"/>
      <c r="AU77" s="132"/>
      <c r="AV77" s="139"/>
      <c r="AW77" s="138"/>
      <c r="AX77" s="138"/>
      <c r="AY77" s="132"/>
      <c r="AZ77" s="132"/>
      <c r="BA77" s="132"/>
      <c r="BB77" s="139"/>
      <c r="BC77" s="138"/>
      <c r="BD77" s="138"/>
      <c r="BE77" s="132"/>
      <c r="BF77" s="132"/>
      <c r="BG77" s="132"/>
      <c r="BH77" s="139"/>
      <c r="BI77" s="138"/>
      <c r="BJ77" s="138"/>
      <c r="BK77" s="132"/>
      <c r="BL77" s="132"/>
      <c r="BM77" s="132"/>
      <c r="BN77" s="139"/>
      <c r="BO77" s="138"/>
      <c r="BP77" s="138"/>
      <c r="BQ77" s="132"/>
      <c r="BR77" s="132"/>
      <c r="BS77" s="132"/>
      <c r="BT77" s="139"/>
      <c r="BU77" s="138"/>
      <c r="BV77" s="138"/>
      <c r="BW77" s="132"/>
      <c r="BX77" s="132"/>
      <c r="BY77" s="132"/>
      <c r="BZ77" s="139"/>
      <c r="CA77" s="138"/>
      <c r="CB77" s="138"/>
      <c r="CC77" s="132"/>
      <c r="CD77" s="132"/>
      <c r="CE77" s="132"/>
      <c r="CF77" s="139"/>
      <c r="CG77" s="138"/>
      <c r="CH77" s="138"/>
      <c r="CI77" s="132"/>
      <c r="CJ77" s="132"/>
      <c r="CK77" s="132"/>
      <c r="CL77" s="139"/>
      <c r="CM77" s="138"/>
      <c r="CN77" s="138"/>
      <c r="CO77" s="132"/>
      <c r="CP77" s="132"/>
      <c r="CQ77" s="132"/>
      <c r="CR77" s="139"/>
      <c r="CS77" s="138"/>
      <c r="CT77" s="138"/>
      <c r="CU77" s="132"/>
      <c r="CV77" s="132"/>
      <c r="CW77" s="132"/>
      <c r="CX77" s="139"/>
      <c r="CY77" s="138"/>
      <c r="CZ77" s="138"/>
      <c r="DA77" s="132"/>
      <c r="DB77" s="132"/>
      <c r="DC77" s="132"/>
      <c r="DD77" s="139"/>
      <c r="DE77" s="138"/>
      <c r="DF77" s="138"/>
      <c r="DG77" s="132"/>
      <c r="DH77" s="132"/>
      <c r="DI77" s="132"/>
      <c r="DJ77" s="139"/>
      <c r="DK77" s="138"/>
      <c r="DL77" s="138"/>
      <c r="DM77" s="132"/>
      <c r="DN77" s="132"/>
      <c r="DO77" s="132"/>
      <c r="DP77" s="139"/>
      <c r="DQ77" s="138"/>
      <c r="DR77" s="138"/>
      <c r="DS77" s="132"/>
      <c r="DT77" s="132"/>
      <c r="DU77" s="132"/>
      <c r="DV77" s="139"/>
      <c r="DW77" s="138"/>
      <c r="DX77" s="138"/>
      <c r="DY77" s="132"/>
      <c r="DZ77" s="132"/>
      <c r="EA77" s="132"/>
      <c r="EB77" s="139"/>
      <c r="EC77" s="138"/>
      <c r="ED77" s="138"/>
      <c r="EE77" s="132"/>
      <c r="EF77" s="132"/>
      <c r="EG77" s="132"/>
      <c r="EH77" s="139"/>
      <c r="EI77" s="138"/>
      <c r="EJ77" s="138"/>
      <c r="EK77" s="132"/>
      <c r="EL77" s="132"/>
      <c r="EM77" s="132"/>
      <c r="EN77" s="139"/>
      <c r="EO77" s="138"/>
      <c r="EP77" s="138"/>
      <c r="EQ77" s="132"/>
      <c r="ER77" s="132"/>
      <c r="ES77" s="132"/>
      <c r="ET77" s="139"/>
      <c r="EU77" s="138"/>
      <c r="EV77" s="138"/>
      <c r="EW77" s="132"/>
      <c r="EX77" s="132"/>
      <c r="EY77" s="132"/>
      <c r="EZ77" s="139"/>
      <c r="FA77" s="138"/>
      <c r="FB77" s="138"/>
      <c r="FC77" s="132"/>
      <c r="FD77" s="132"/>
      <c r="FE77" s="132"/>
      <c r="FF77" s="139"/>
      <c r="FG77" s="138"/>
      <c r="FH77" s="138"/>
      <c r="FI77" s="132"/>
      <c r="FJ77" s="132"/>
      <c r="FK77" s="132"/>
      <c r="FL77" s="139"/>
      <c r="FM77" s="138"/>
      <c r="FN77" s="138"/>
      <c r="FO77" s="132"/>
      <c r="FP77" s="132"/>
      <c r="FQ77" s="132"/>
      <c r="FR77" s="139"/>
      <c r="FS77" s="138"/>
      <c r="FT77" s="138"/>
      <c r="FU77" s="132"/>
      <c r="FV77" s="132"/>
      <c r="FW77" s="132"/>
      <c r="FX77" s="139"/>
      <c r="FY77" s="138"/>
      <c r="FZ77" s="138"/>
      <c r="GA77" s="132"/>
      <c r="GB77" s="132"/>
      <c r="GC77" s="132"/>
      <c r="GD77" s="139"/>
      <c r="GE77" s="138"/>
      <c r="GF77" s="138"/>
      <c r="GG77" s="132"/>
      <c r="GH77" s="132"/>
      <c r="GI77" s="132"/>
      <c r="GJ77" s="139"/>
      <c r="GK77" s="138"/>
      <c r="GL77" s="138"/>
      <c r="GM77" s="132"/>
      <c r="GN77" s="132"/>
      <c r="GO77" s="132"/>
      <c r="GP77" s="139"/>
      <c r="GQ77" s="138"/>
      <c r="GR77" s="138"/>
      <c r="GS77" s="132"/>
      <c r="GT77" s="132"/>
      <c r="GU77" s="132"/>
      <c r="GV77" s="139"/>
      <c r="GW77" s="138"/>
      <c r="GX77" s="138"/>
      <c r="GY77" s="132"/>
      <c r="GZ77" s="132"/>
      <c r="HA77" s="132"/>
      <c r="HB77" s="139"/>
      <c r="HC77" s="138"/>
      <c r="HD77" s="138"/>
      <c r="HE77" s="132"/>
      <c r="HF77" s="132"/>
      <c r="HG77" s="132"/>
      <c r="HH77" s="139"/>
      <c r="HI77" s="138"/>
      <c r="HJ77" s="138"/>
      <c r="HK77" s="132"/>
      <c r="HL77" s="132"/>
      <c r="HM77" s="132"/>
      <c r="HN77" s="139"/>
      <c r="HO77" s="138"/>
      <c r="HP77" s="138"/>
      <c r="HQ77" s="132"/>
      <c r="HR77" s="132"/>
      <c r="HS77" s="132"/>
      <c r="HT77" s="139"/>
      <c r="HU77" s="138"/>
      <c r="HV77" s="138"/>
      <c r="HW77" s="132"/>
      <c r="HX77" s="132"/>
      <c r="HY77" s="132"/>
      <c r="HZ77" s="139"/>
      <c r="IA77" s="138"/>
      <c r="IB77" s="138"/>
      <c r="IC77" s="132"/>
      <c r="ID77" s="132"/>
      <c r="IE77" s="132"/>
      <c r="IF77" s="139"/>
      <c r="IG77" s="138"/>
      <c r="IH77" s="138"/>
      <c r="II77" s="132"/>
      <c r="IJ77" s="132"/>
      <c r="IK77" s="132"/>
      <c r="IL77" s="139"/>
      <c r="IM77" s="138"/>
      <c r="IN77" s="138"/>
      <c r="IO77" s="132"/>
      <c r="IP77" s="132"/>
      <c r="IQ77" s="132"/>
      <c r="IR77" s="139"/>
      <c r="IS77" s="138"/>
      <c r="IT77" s="138"/>
      <c r="IU77" s="132"/>
      <c r="IV77" s="132"/>
    </row>
    <row r="78" spans="1:256" s="229" customFormat="1" ht="22.5">
      <c r="A78" s="227">
        <v>1</v>
      </c>
      <c r="B78" s="165" t="s">
        <v>489</v>
      </c>
      <c r="C78" s="163" t="s">
        <v>315</v>
      </c>
      <c r="D78" s="166">
        <v>1</v>
      </c>
      <c r="E78" s="167"/>
      <c r="F78" s="167">
        <f aca="true" t="shared" si="1" ref="F78:F114">E78*D78</f>
        <v>0</v>
      </c>
      <c r="G78" s="164"/>
      <c r="H78" s="165"/>
      <c r="I78" s="163"/>
      <c r="J78" s="166"/>
      <c r="K78" s="167"/>
      <c r="L78" s="167"/>
      <c r="M78" s="164"/>
      <c r="N78" s="165"/>
      <c r="O78" s="163"/>
      <c r="P78" s="166"/>
      <c r="Q78" s="167"/>
      <c r="R78" s="167"/>
      <c r="S78" s="164"/>
      <c r="T78" s="165"/>
      <c r="U78" s="163"/>
      <c r="V78" s="166"/>
      <c r="W78" s="167"/>
      <c r="X78" s="167"/>
      <c r="Y78" s="164"/>
      <c r="Z78" s="165"/>
      <c r="AA78" s="163"/>
      <c r="AB78" s="166"/>
      <c r="AC78" s="167"/>
      <c r="AD78" s="167"/>
      <c r="AE78" s="164"/>
      <c r="AF78" s="165"/>
      <c r="AG78" s="163"/>
      <c r="AH78" s="166"/>
      <c r="AI78" s="167"/>
      <c r="AJ78" s="167"/>
      <c r="AK78" s="164"/>
      <c r="AL78" s="165"/>
      <c r="AM78" s="163"/>
      <c r="AN78" s="166"/>
      <c r="AO78" s="167"/>
      <c r="AP78" s="167"/>
      <c r="AQ78" s="164"/>
      <c r="AR78" s="165"/>
      <c r="AS78" s="163"/>
      <c r="AT78" s="166"/>
      <c r="AU78" s="167"/>
      <c r="AV78" s="167"/>
      <c r="AW78" s="164"/>
      <c r="AX78" s="165"/>
      <c r="AY78" s="163"/>
      <c r="AZ78" s="166"/>
      <c r="BA78" s="167"/>
      <c r="BB78" s="167"/>
      <c r="BC78" s="164"/>
      <c r="BD78" s="165"/>
      <c r="BE78" s="163"/>
      <c r="BF78" s="166"/>
      <c r="BG78" s="167"/>
      <c r="BH78" s="167"/>
      <c r="BI78" s="164"/>
      <c r="BJ78" s="165"/>
      <c r="BK78" s="163"/>
      <c r="BL78" s="166"/>
      <c r="BM78" s="167"/>
      <c r="BN78" s="167"/>
      <c r="BO78" s="164"/>
      <c r="BP78" s="165"/>
      <c r="BQ78" s="163"/>
      <c r="BR78" s="166"/>
      <c r="BS78" s="167"/>
      <c r="BT78" s="167"/>
      <c r="BU78" s="164"/>
      <c r="BV78" s="165"/>
      <c r="BW78" s="163"/>
      <c r="BX78" s="166"/>
      <c r="BY78" s="167"/>
      <c r="BZ78" s="167"/>
      <c r="CA78" s="164"/>
      <c r="CB78" s="165"/>
      <c r="CC78" s="163"/>
      <c r="CD78" s="166"/>
      <c r="CE78" s="167"/>
      <c r="CF78" s="167"/>
      <c r="CG78" s="164"/>
      <c r="CH78" s="165"/>
      <c r="CI78" s="163"/>
      <c r="CJ78" s="166"/>
      <c r="CK78" s="167"/>
      <c r="CL78" s="167"/>
      <c r="CM78" s="164"/>
      <c r="CN78" s="165"/>
      <c r="CO78" s="163"/>
      <c r="CP78" s="166"/>
      <c r="CQ78" s="167"/>
      <c r="CR78" s="167"/>
      <c r="CS78" s="164"/>
      <c r="CT78" s="165"/>
      <c r="CU78" s="163"/>
      <c r="CV78" s="166"/>
      <c r="CW78" s="167"/>
      <c r="CX78" s="167"/>
      <c r="CY78" s="164"/>
      <c r="CZ78" s="165"/>
      <c r="DA78" s="163"/>
      <c r="DB78" s="166"/>
      <c r="DC78" s="167"/>
      <c r="DD78" s="167"/>
      <c r="DE78" s="164"/>
      <c r="DF78" s="165"/>
      <c r="DG78" s="163"/>
      <c r="DH78" s="166"/>
      <c r="DI78" s="167"/>
      <c r="DJ78" s="167"/>
      <c r="DK78" s="164"/>
      <c r="DL78" s="165"/>
      <c r="DM78" s="163"/>
      <c r="DN78" s="166"/>
      <c r="DO78" s="167"/>
      <c r="DP78" s="167"/>
      <c r="DQ78" s="164"/>
      <c r="DR78" s="165"/>
      <c r="DS78" s="163"/>
      <c r="DT78" s="166"/>
      <c r="DU78" s="167"/>
      <c r="DV78" s="167"/>
      <c r="DW78" s="164"/>
      <c r="DX78" s="165"/>
      <c r="DY78" s="163"/>
      <c r="DZ78" s="166"/>
      <c r="EA78" s="167"/>
      <c r="EB78" s="167"/>
      <c r="EC78" s="164"/>
      <c r="ED78" s="165"/>
      <c r="EE78" s="163"/>
      <c r="EF78" s="166"/>
      <c r="EG78" s="167"/>
      <c r="EH78" s="167"/>
      <c r="EI78" s="164"/>
      <c r="EJ78" s="165"/>
      <c r="EK78" s="163"/>
      <c r="EL78" s="166"/>
      <c r="EM78" s="167"/>
      <c r="EN78" s="167"/>
      <c r="EO78" s="164"/>
      <c r="EP78" s="165"/>
      <c r="EQ78" s="163"/>
      <c r="ER78" s="166"/>
      <c r="ES78" s="167"/>
      <c r="ET78" s="167"/>
      <c r="EU78" s="164"/>
      <c r="EV78" s="165"/>
      <c r="EW78" s="163"/>
      <c r="EX78" s="166"/>
      <c r="EY78" s="167"/>
      <c r="EZ78" s="167"/>
      <c r="FA78" s="164"/>
      <c r="FB78" s="165"/>
      <c r="FC78" s="163"/>
      <c r="FD78" s="166"/>
      <c r="FE78" s="167"/>
      <c r="FF78" s="167"/>
      <c r="FG78" s="164"/>
      <c r="FH78" s="165"/>
      <c r="FI78" s="163"/>
      <c r="FJ78" s="166"/>
      <c r="FK78" s="167"/>
      <c r="FL78" s="167"/>
      <c r="FM78" s="164"/>
      <c r="FN78" s="165"/>
      <c r="FO78" s="163"/>
      <c r="FP78" s="166"/>
      <c r="FQ78" s="167"/>
      <c r="FR78" s="167"/>
      <c r="FS78" s="164"/>
      <c r="FT78" s="165"/>
      <c r="FU78" s="163"/>
      <c r="FV78" s="166"/>
      <c r="FW78" s="167"/>
      <c r="FX78" s="167"/>
      <c r="FY78" s="164"/>
      <c r="FZ78" s="165"/>
      <c r="GA78" s="163"/>
      <c r="GB78" s="166"/>
      <c r="GC78" s="167"/>
      <c r="GD78" s="167"/>
      <c r="GE78" s="164"/>
      <c r="GF78" s="165"/>
      <c r="GG78" s="163"/>
      <c r="GH78" s="166"/>
      <c r="GI78" s="167"/>
      <c r="GJ78" s="167"/>
      <c r="GK78" s="164"/>
      <c r="GL78" s="165"/>
      <c r="GM78" s="163"/>
      <c r="GN78" s="166"/>
      <c r="GO78" s="167"/>
      <c r="GP78" s="167"/>
      <c r="GQ78" s="164"/>
      <c r="GR78" s="165"/>
      <c r="GS78" s="163"/>
      <c r="GT78" s="166"/>
      <c r="GU78" s="167"/>
      <c r="GV78" s="167"/>
      <c r="GW78" s="164"/>
      <c r="GX78" s="165"/>
      <c r="GY78" s="163"/>
      <c r="GZ78" s="166"/>
      <c r="HA78" s="167"/>
      <c r="HB78" s="167"/>
      <c r="HC78" s="164"/>
      <c r="HD78" s="165"/>
      <c r="HE78" s="163"/>
      <c r="HF78" s="166"/>
      <c r="HG78" s="167"/>
      <c r="HH78" s="167"/>
      <c r="HI78" s="164"/>
      <c r="HJ78" s="165"/>
      <c r="HK78" s="163"/>
      <c r="HL78" s="166"/>
      <c r="HM78" s="167"/>
      <c r="HN78" s="167"/>
      <c r="HO78" s="164"/>
      <c r="HP78" s="165"/>
      <c r="HQ78" s="163"/>
      <c r="HR78" s="166"/>
      <c r="HS78" s="167"/>
      <c r="HT78" s="167"/>
      <c r="HU78" s="164"/>
      <c r="HV78" s="165"/>
      <c r="HW78" s="163"/>
      <c r="HX78" s="166"/>
      <c r="HY78" s="167"/>
      <c r="HZ78" s="167"/>
      <c r="IA78" s="164"/>
      <c r="IB78" s="165"/>
      <c r="IC78" s="163"/>
      <c r="ID78" s="166"/>
      <c r="IE78" s="167"/>
      <c r="IF78" s="167"/>
      <c r="IG78" s="164"/>
      <c r="IH78" s="165"/>
      <c r="II78" s="163"/>
      <c r="IJ78" s="166"/>
      <c r="IK78" s="167"/>
      <c r="IL78" s="167"/>
      <c r="IM78" s="164"/>
      <c r="IN78" s="165"/>
      <c r="IO78" s="163"/>
      <c r="IP78" s="166"/>
      <c r="IQ78" s="167"/>
      <c r="IR78" s="167"/>
      <c r="IS78" s="164"/>
      <c r="IT78" s="165"/>
      <c r="IU78" s="163"/>
      <c r="IV78" s="166"/>
    </row>
    <row r="79" spans="1:256" s="229" customFormat="1" ht="12.75">
      <c r="A79" s="137"/>
      <c r="B79" s="138" t="s">
        <v>490</v>
      </c>
      <c r="C79" s="132"/>
      <c r="D79" s="132"/>
      <c r="E79" s="132"/>
      <c r="F79" s="139"/>
      <c r="G79" s="138"/>
      <c r="H79" s="138"/>
      <c r="I79" s="132"/>
      <c r="J79" s="132"/>
      <c r="K79" s="132"/>
      <c r="L79" s="139"/>
      <c r="M79" s="138"/>
      <c r="N79" s="138"/>
      <c r="O79" s="132"/>
      <c r="P79" s="132"/>
      <c r="Q79" s="132"/>
      <c r="R79" s="139"/>
      <c r="S79" s="138"/>
      <c r="T79" s="138"/>
      <c r="U79" s="132"/>
      <c r="V79" s="132"/>
      <c r="W79" s="132"/>
      <c r="X79" s="139"/>
      <c r="Y79" s="138"/>
      <c r="Z79" s="138"/>
      <c r="AA79" s="132"/>
      <c r="AB79" s="132"/>
      <c r="AC79" s="132"/>
      <c r="AD79" s="139"/>
      <c r="AE79" s="138"/>
      <c r="AF79" s="138"/>
      <c r="AG79" s="132"/>
      <c r="AH79" s="132"/>
      <c r="AI79" s="132"/>
      <c r="AJ79" s="139"/>
      <c r="AK79" s="138"/>
      <c r="AL79" s="138"/>
      <c r="AM79" s="132"/>
      <c r="AN79" s="132"/>
      <c r="AO79" s="132"/>
      <c r="AP79" s="139"/>
      <c r="AQ79" s="138"/>
      <c r="AR79" s="138"/>
      <c r="AS79" s="132"/>
      <c r="AT79" s="132"/>
      <c r="AU79" s="132"/>
      <c r="AV79" s="139"/>
      <c r="AW79" s="138"/>
      <c r="AX79" s="138"/>
      <c r="AY79" s="132"/>
      <c r="AZ79" s="132"/>
      <c r="BA79" s="132"/>
      <c r="BB79" s="139"/>
      <c r="BC79" s="138"/>
      <c r="BD79" s="138"/>
      <c r="BE79" s="132"/>
      <c r="BF79" s="132"/>
      <c r="BG79" s="132"/>
      <c r="BH79" s="139"/>
      <c r="BI79" s="138"/>
      <c r="BJ79" s="138"/>
      <c r="BK79" s="132"/>
      <c r="BL79" s="132"/>
      <c r="BM79" s="132"/>
      <c r="BN79" s="139"/>
      <c r="BO79" s="138"/>
      <c r="BP79" s="138"/>
      <c r="BQ79" s="132"/>
      <c r="BR79" s="132"/>
      <c r="BS79" s="132"/>
      <c r="BT79" s="139"/>
      <c r="BU79" s="138"/>
      <c r="BV79" s="138"/>
      <c r="BW79" s="132"/>
      <c r="BX79" s="132"/>
      <c r="BY79" s="132"/>
      <c r="BZ79" s="139"/>
      <c r="CA79" s="138"/>
      <c r="CB79" s="138"/>
      <c r="CC79" s="132"/>
      <c r="CD79" s="132"/>
      <c r="CE79" s="132"/>
      <c r="CF79" s="139"/>
      <c r="CG79" s="138"/>
      <c r="CH79" s="138"/>
      <c r="CI79" s="132"/>
      <c r="CJ79" s="132"/>
      <c r="CK79" s="132"/>
      <c r="CL79" s="139"/>
      <c r="CM79" s="138"/>
      <c r="CN79" s="138"/>
      <c r="CO79" s="132"/>
      <c r="CP79" s="132"/>
      <c r="CQ79" s="132"/>
      <c r="CR79" s="139"/>
      <c r="CS79" s="138"/>
      <c r="CT79" s="138"/>
      <c r="CU79" s="132"/>
      <c r="CV79" s="132"/>
      <c r="CW79" s="132"/>
      <c r="CX79" s="139"/>
      <c r="CY79" s="138"/>
      <c r="CZ79" s="138"/>
      <c r="DA79" s="132"/>
      <c r="DB79" s="132"/>
      <c r="DC79" s="132"/>
      <c r="DD79" s="139"/>
      <c r="DE79" s="138"/>
      <c r="DF79" s="138"/>
      <c r="DG79" s="132"/>
      <c r="DH79" s="132"/>
      <c r="DI79" s="132"/>
      <c r="DJ79" s="139"/>
      <c r="DK79" s="138"/>
      <c r="DL79" s="138"/>
      <c r="DM79" s="132"/>
      <c r="DN79" s="132"/>
      <c r="DO79" s="132"/>
      <c r="DP79" s="139"/>
      <c r="DQ79" s="138"/>
      <c r="DR79" s="138"/>
      <c r="DS79" s="132"/>
      <c r="DT79" s="132"/>
      <c r="DU79" s="132"/>
      <c r="DV79" s="139"/>
      <c r="DW79" s="138"/>
      <c r="DX79" s="138"/>
      <c r="DY79" s="132"/>
      <c r="DZ79" s="132"/>
      <c r="EA79" s="132"/>
      <c r="EB79" s="139"/>
      <c r="EC79" s="138"/>
      <c r="ED79" s="138"/>
      <c r="EE79" s="132"/>
      <c r="EF79" s="132"/>
      <c r="EG79" s="132"/>
      <c r="EH79" s="139"/>
      <c r="EI79" s="138"/>
      <c r="EJ79" s="138"/>
      <c r="EK79" s="132"/>
      <c r="EL79" s="132"/>
      <c r="EM79" s="132"/>
      <c r="EN79" s="139"/>
      <c r="EO79" s="138"/>
      <c r="EP79" s="138"/>
      <c r="EQ79" s="132"/>
      <c r="ER79" s="132"/>
      <c r="ES79" s="132"/>
      <c r="ET79" s="139"/>
      <c r="EU79" s="138"/>
      <c r="EV79" s="138"/>
      <c r="EW79" s="132"/>
      <c r="EX79" s="132"/>
      <c r="EY79" s="132"/>
      <c r="EZ79" s="139"/>
      <c r="FA79" s="138"/>
      <c r="FB79" s="138"/>
      <c r="FC79" s="132"/>
      <c r="FD79" s="132"/>
      <c r="FE79" s="132"/>
      <c r="FF79" s="139"/>
      <c r="FG79" s="138"/>
      <c r="FH79" s="138"/>
      <c r="FI79" s="132"/>
      <c r="FJ79" s="132"/>
      <c r="FK79" s="132"/>
      <c r="FL79" s="139"/>
      <c r="FM79" s="138"/>
      <c r="FN79" s="138"/>
      <c r="FO79" s="132"/>
      <c r="FP79" s="132"/>
      <c r="FQ79" s="132"/>
      <c r="FR79" s="139"/>
      <c r="FS79" s="138"/>
      <c r="FT79" s="138"/>
      <c r="FU79" s="132"/>
      <c r="FV79" s="132"/>
      <c r="FW79" s="132"/>
      <c r="FX79" s="139"/>
      <c r="FY79" s="138"/>
      <c r="FZ79" s="138"/>
      <c r="GA79" s="132"/>
      <c r="GB79" s="132"/>
      <c r="GC79" s="132"/>
      <c r="GD79" s="139"/>
      <c r="GE79" s="138"/>
      <c r="GF79" s="138"/>
      <c r="GG79" s="132"/>
      <c r="GH79" s="132"/>
      <c r="GI79" s="132"/>
      <c r="GJ79" s="139"/>
      <c r="GK79" s="138"/>
      <c r="GL79" s="138"/>
      <c r="GM79" s="132"/>
      <c r="GN79" s="132"/>
      <c r="GO79" s="132"/>
      <c r="GP79" s="139"/>
      <c r="GQ79" s="138"/>
      <c r="GR79" s="138"/>
      <c r="GS79" s="132"/>
      <c r="GT79" s="132"/>
      <c r="GU79" s="132"/>
      <c r="GV79" s="139"/>
      <c r="GW79" s="138"/>
      <c r="GX79" s="138"/>
      <c r="GY79" s="132"/>
      <c r="GZ79" s="132"/>
      <c r="HA79" s="132"/>
      <c r="HB79" s="139"/>
      <c r="HC79" s="138"/>
      <c r="HD79" s="138"/>
      <c r="HE79" s="132"/>
      <c r="HF79" s="132"/>
      <c r="HG79" s="132"/>
      <c r="HH79" s="139"/>
      <c r="HI79" s="138"/>
      <c r="HJ79" s="138"/>
      <c r="HK79" s="132"/>
      <c r="HL79" s="132"/>
      <c r="HM79" s="132"/>
      <c r="HN79" s="139"/>
      <c r="HO79" s="138"/>
      <c r="HP79" s="138"/>
      <c r="HQ79" s="132"/>
      <c r="HR79" s="132"/>
      <c r="HS79" s="132"/>
      <c r="HT79" s="139"/>
      <c r="HU79" s="138"/>
      <c r="HV79" s="138"/>
      <c r="HW79" s="132"/>
      <c r="HX79" s="132"/>
      <c r="HY79" s="132"/>
      <c r="HZ79" s="139"/>
      <c r="IA79" s="138"/>
      <c r="IB79" s="138"/>
      <c r="IC79" s="132"/>
      <c r="ID79" s="132"/>
      <c r="IE79" s="132"/>
      <c r="IF79" s="139"/>
      <c r="IG79" s="138"/>
      <c r="IH79" s="138"/>
      <c r="II79" s="132"/>
      <c r="IJ79" s="132"/>
      <c r="IK79" s="132"/>
      <c r="IL79" s="139"/>
      <c r="IM79" s="138"/>
      <c r="IN79" s="138"/>
      <c r="IO79" s="132"/>
      <c r="IP79" s="132"/>
      <c r="IQ79" s="132"/>
      <c r="IR79" s="139"/>
      <c r="IS79" s="138"/>
      <c r="IT79" s="138"/>
      <c r="IU79" s="132"/>
      <c r="IV79" s="132"/>
    </row>
    <row r="80" spans="1:256" s="229" customFormat="1" ht="22.5">
      <c r="A80" s="227">
        <v>2</v>
      </c>
      <c r="B80" s="165" t="s">
        <v>491</v>
      </c>
      <c r="C80" s="163" t="s">
        <v>710</v>
      </c>
      <c r="D80" s="166">
        <v>1</v>
      </c>
      <c r="E80" s="167"/>
      <c r="F80" s="167"/>
      <c r="G80" s="164"/>
      <c r="H80" s="165"/>
      <c r="I80" s="163"/>
      <c r="J80" s="166"/>
      <c r="K80" s="167"/>
      <c r="L80" s="167"/>
      <c r="M80" s="164"/>
      <c r="N80" s="165"/>
      <c r="O80" s="163"/>
      <c r="P80" s="166"/>
      <c r="Q80" s="167"/>
      <c r="R80" s="167"/>
      <c r="S80" s="164"/>
      <c r="T80" s="165"/>
      <c r="U80" s="163"/>
      <c r="V80" s="166"/>
      <c r="W80" s="167"/>
      <c r="X80" s="167"/>
      <c r="Y80" s="164"/>
      <c r="Z80" s="165"/>
      <c r="AA80" s="163"/>
      <c r="AB80" s="166"/>
      <c r="AC80" s="167"/>
      <c r="AD80" s="167"/>
      <c r="AE80" s="164"/>
      <c r="AF80" s="165"/>
      <c r="AG80" s="163"/>
      <c r="AH80" s="166"/>
      <c r="AI80" s="167"/>
      <c r="AJ80" s="167"/>
      <c r="AK80" s="164"/>
      <c r="AL80" s="165"/>
      <c r="AM80" s="163"/>
      <c r="AN80" s="166"/>
      <c r="AO80" s="167"/>
      <c r="AP80" s="167"/>
      <c r="AQ80" s="164"/>
      <c r="AR80" s="165"/>
      <c r="AS80" s="163"/>
      <c r="AT80" s="166"/>
      <c r="AU80" s="167"/>
      <c r="AV80" s="167"/>
      <c r="AW80" s="164"/>
      <c r="AX80" s="165"/>
      <c r="AY80" s="163"/>
      <c r="AZ80" s="166"/>
      <c r="BA80" s="167"/>
      <c r="BB80" s="167"/>
      <c r="BC80" s="164"/>
      <c r="BD80" s="165"/>
      <c r="BE80" s="163"/>
      <c r="BF80" s="166"/>
      <c r="BG80" s="167"/>
      <c r="BH80" s="167"/>
      <c r="BI80" s="164"/>
      <c r="BJ80" s="165"/>
      <c r="BK80" s="163"/>
      <c r="BL80" s="166"/>
      <c r="BM80" s="167"/>
      <c r="BN80" s="167"/>
      <c r="BO80" s="164"/>
      <c r="BP80" s="165"/>
      <c r="BQ80" s="163"/>
      <c r="BR80" s="166"/>
      <c r="BS80" s="167"/>
      <c r="BT80" s="167"/>
      <c r="BU80" s="164"/>
      <c r="BV80" s="165"/>
      <c r="BW80" s="163"/>
      <c r="BX80" s="166"/>
      <c r="BY80" s="167"/>
      <c r="BZ80" s="167"/>
      <c r="CA80" s="164"/>
      <c r="CB80" s="165"/>
      <c r="CC80" s="163"/>
      <c r="CD80" s="166"/>
      <c r="CE80" s="167"/>
      <c r="CF80" s="167"/>
      <c r="CG80" s="164"/>
      <c r="CH80" s="165"/>
      <c r="CI80" s="163"/>
      <c r="CJ80" s="166"/>
      <c r="CK80" s="167"/>
      <c r="CL80" s="167"/>
      <c r="CM80" s="164"/>
      <c r="CN80" s="165"/>
      <c r="CO80" s="163"/>
      <c r="CP80" s="166"/>
      <c r="CQ80" s="167"/>
      <c r="CR80" s="167"/>
      <c r="CS80" s="164"/>
      <c r="CT80" s="165"/>
      <c r="CU80" s="163"/>
      <c r="CV80" s="166"/>
      <c r="CW80" s="167"/>
      <c r="CX80" s="167"/>
      <c r="CY80" s="164"/>
      <c r="CZ80" s="165"/>
      <c r="DA80" s="163"/>
      <c r="DB80" s="166"/>
      <c r="DC80" s="167"/>
      <c r="DD80" s="167"/>
      <c r="DE80" s="164"/>
      <c r="DF80" s="165"/>
      <c r="DG80" s="163"/>
      <c r="DH80" s="166"/>
      <c r="DI80" s="167"/>
      <c r="DJ80" s="167"/>
      <c r="DK80" s="164"/>
      <c r="DL80" s="165"/>
      <c r="DM80" s="163"/>
      <c r="DN80" s="166"/>
      <c r="DO80" s="167"/>
      <c r="DP80" s="167"/>
      <c r="DQ80" s="164"/>
      <c r="DR80" s="165"/>
      <c r="DS80" s="163"/>
      <c r="DT80" s="166"/>
      <c r="DU80" s="167"/>
      <c r="DV80" s="167"/>
      <c r="DW80" s="164"/>
      <c r="DX80" s="165"/>
      <c r="DY80" s="163"/>
      <c r="DZ80" s="166"/>
      <c r="EA80" s="167"/>
      <c r="EB80" s="167"/>
      <c r="EC80" s="164"/>
      <c r="ED80" s="165"/>
      <c r="EE80" s="163"/>
      <c r="EF80" s="166"/>
      <c r="EG80" s="167"/>
      <c r="EH80" s="167"/>
      <c r="EI80" s="164"/>
      <c r="EJ80" s="165"/>
      <c r="EK80" s="163"/>
      <c r="EL80" s="166"/>
      <c r="EM80" s="167"/>
      <c r="EN80" s="167"/>
      <c r="EO80" s="164"/>
      <c r="EP80" s="165"/>
      <c r="EQ80" s="163"/>
      <c r="ER80" s="166"/>
      <c r="ES80" s="167"/>
      <c r="ET80" s="167"/>
      <c r="EU80" s="164"/>
      <c r="EV80" s="165"/>
      <c r="EW80" s="163"/>
      <c r="EX80" s="166"/>
      <c r="EY80" s="167"/>
      <c r="EZ80" s="167"/>
      <c r="FA80" s="164"/>
      <c r="FB80" s="165"/>
      <c r="FC80" s="163"/>
      <c r="FD80" s="166"/>
      <c r="FE80" s="167"/>
      <c r="FF80" s="167"/>
      <c r="FG80" s="164"/>
      <c r="FH80" s="165"/>
      <c r="FI80" s="163"/>
      <c r="FJ80" s="166"/>
      <c r="FK80" s="167"/>
      <c r="FL80" s="167"/>
      <c r="FM80" s="164"/>
      <c r="FN80" s="165"/>
      <c r="FO80" s="163"/>
      <c r="FP80" s="166"/>
      <c r="FQ80" s="167"/>
      <c r="FR80" s="167"/>
      <c r="FS80" s="164"/>
      <c r="FT80" s="165"/>
      <c r="FU80" s="163"/>
      <c r="FV80" s="166"/>
      <c r="FW80" s="167"/>
      <c r="FX80" s="167"/>
      <c r="FY80" s="164"/>
      <c r="FZ80" s="165"/>
      <c r="GA80" s="163"/>
      <c r="GB80" s="166"/>
      <c r="GC80" s="167"/>
      <c r="GD80" s="167"/>
      <c r="GE80" s="164"/>
      <c r="GF80" s="165"/>
      <c r="GG80" s="163"/>
      <c r="GH80" s="166"/>
      <c r="GI80" s="167"/>
      <c r="GJ80" s="167"/>
      <c r="GK80" s="164"/>
      <c r="GL80" s="165"/>
      <c r="GM80" s="163"/>
      <c r="GN80" s="166"/>
      <c r="GO80" s="167"/>
      <c r="GP80" s="167"/>
      <c r="GQ80" s="164"/>
      <c r="GR80" s="165"/>
      <c r="GS80" s="163"/>
      <c r="GT80" s="166"/>
      <c r="GU80" s="167"/>
      <c r="GV80" s="167"/>
      <c r="GW80" s="164"/>
      <c r="GX80" s="165"/>
      <c r="GY80" s="163"/>
      <c r="GZ80" s="166"/>
      <c r="HA80" s="167"/>
      <c r="HB80" s="167"/>
      <c r="HC80" s="164"/>
      <c r="HD80" s="165"/>
      <c r="HE80" s="163"/>
      <c r="HF80" s="166"/>
      <c r="HG80" s="167"/>
      <c r="HH80" s="167"/>
      <c r="HI80" s="164"/>
      <c r="HJ80" s="165"/>
      <c r="HK80" s="163"/>
      <c r="HL80" s="166"/>
      <c r="HM80" s="167"/>
      <c r="HN80" s="167"/>
      <c r="HO80" s="164"/>
      <c r="HP80" s="165"/>
      <c r="HQ80" s="163"/>
      <c r="HR80" s="166"/>
      <c r="HS80" s="167"/>
      <c r="HT80" s="167"/>
      <c r="HU80" s="164"/>
      <c r="HV80" s="165"/>
      <c r="HW80" s="163"/>
      <c r="HX80" s="166"/>
      <c r="HY80" s="167"/>
      <c r="HZ80" s="167"/>
      <c r="IA80" s="164"/>
      <c r="IB80" s="165"/>
      <c r="IC80" s="163"/>
      <c r="ID80" s="166"/>
      <c r="IE80" s="167"/>
      <c r="IF80" s="167"/>
      <c r="IG80" s="164"/>
      <c r="IH80" s="165"/>
      <c r="II80" s="163"/>
      <c r="IJ80" s="166"/>
      <c r="IK80" s="167"/>
      <c r="IL80" s="167"/>
      <c r="IM80" s="164"/>
      <c r="IN80" s="165"/>
      <c r="IO80" s="163"/>
      <c r="IP80" s="166"/>
      <c r="IQ80" s="167"/>
      <c r="IR80" s="167"/>
      <c r="IS80" s="164"/>
      <c r="IT80" s="165"/>
      <c r="IU80" s="163"/>
      <c r="IV80" s="166"/>
    </row>
    <row r="81" spans="1:256" s="229" customFormat="1" ht="12.75">
      <c r="A81" s="227">
        <v>3</v>
      </c>
      <c r="B81" s="165" t="s">
        <v>492</v>
      </c>
      <c r="C81" s="163" t="s">
        <v>705</v>
      </c>
      <c r="D81" s="166">
        <v>20</v>
      </c>
      <c r="E81" s="167"/>
      <c r="F81" s="167"/>
      <c r="G81" s="164"/>
      <c r="H81" s="165"/>
      <c r="I81" s="163"/>
      <c r="J81" s="166"/>
      <c r="K81" s="167"/>
      <c r="L81" s="167"/>
      <c r="M81" s="164"/>
      <c r="N81" s="165"/>
      <c r="O81" s="163"/>
      <c r="P81" s="166"/>
      <c r="Q81" s="167"/>
      <c r="R81" s="167"/>
      <c r="S81" s="164"/>
      <c r="T81" s="165"/>
      <c r="U81" s="163"/>
      <c r="V81" s="166"/>
      <c r="W81" s="167"/>
      <c r="X81" s="167"/>
      <c r="Y81" s="164"/>
      <c r="Z81" s="165"/>
      <c r="AA81" s="163"/>
      <c r="AB81" s="166"/>
      <c r="AC81" s="167"/>
      <c r="AD81" s="167"/>
      <c r="AE81" s="164"/>
      <c r="AF81" s="165"/>
      <c r="AG81" s="163"/>
      <c r="AH81" s="166"/>
      <c r="AI81" s="167"/>
      <c r="AJ81" s="167"/>
      <c r="AK81" s="164"/>
      <c r="AL81" s="165"/>
      <c r="AM81" s="163"/>
      <c r="AN81" s="166"/>
      <c r="AO81" s="167"/>
      <c r="AP81" s="167"/>
      <c r="AQ81" s="164"/>
      <c r="AR81" s="165"/>
      <c r="AS81" s="163"/>
      <c r="AT81" s="166"/>
      <c r="AU81" s="167"/>
      <c r="AV81" s="167"/>
      <c r="AW81" s="164"/>
      <c r="AX81" s="165"/>
      <c r="AY81" s="163"/>
      <c r="AZ81" s="166"/>
      <c r="BA81" s="167"/>
      <c r="BB81" s="167"/>
      <c r="BC81" s="164"/>
      <c r="BD81" s="165"/>
      <c r="BE81" s="163"/>
      <c r="BF81" s="166"/>
      <c r="BG81" s="167"/>
      <c r="BH81" s="167"/>
      <c r="BI81" s="164"/>
      <c r="BJ81" s="165"/>
      <c r="BK81" s="163"/>
      <c r="BL81" s="166"/>
      <c r="BM81" s="167"/>
      <c r="BN81" s="167"/>
      <c r="BO81" s="164"/>
      <c r="BP81" s="165"/>
      <c r="BQ81" s="163"/>
      <c r="BR81" s="166"/>
      <c r="BS81" s="167"/>
      <c r="BT81" s="167"/>
      <c r="BU81" s="164"/>
      <c r="BV81" s="165"/>
      <c r="BW81" s="163"/>
      <c r="BX81" s="166"/>
      <c r="BY81" s="167"/>
      <c r="BZ81" s="167"/>
      <c r="CA81" s="164"/>
      <c r="CB81" s="165"/>
      <c r="CC81" s="163"/>
      <c r="CD81" s="166"/>
      <c r="CE81" s="167"/>
      <c r="CF81" s="167"/>
      <c r="CG81" s="164"/>
      <c r="CH81" s="165"/>
      <c r="CI81" s="163"/>
      <c r="CJ81" s="166"/>
      <c r="CK81" s="167"/>
      <c r="CL81" s="167"/>
      <c r="CM81" s="164"/>
      <c r="CN81" s="165"/>
      <c r="CO81" s="163"/>
      <c r="CP81" s="166"/>
      <c r="CQ81" s="167"/>
      <c r="CR81" s="167"/>
      <c r="CS81" s="164"/>
      <c r="CT81" s="165"/>
      <c r="CU81" s="163"/>
      <c r="CV81" s="166"/>
      <c r="CW81" s="167"/>
      <c r="CX81" s="167"/>
      <c r="CY81" s="164"/>
      <c r="CZ81" s="165"/>
      <c r="DA81" s="163"/>
      <c r="DB81" s="166"/>
      <c r="DC81" s="167"/>
      <c r="DD81" s="167"/>
      <c r="DE81" s="164"/>
      <c r="DF81" s="165"/>
      <c r="DG81" s="163"/>
      <c r="DH81" s="166"/>
      <c r="DI81" s="167"/>
      <c r="DJ81" s="167"/>
      <c r="DK81" s="164"/>
      <c r="DL81" s="165"/>
      <c r="DM81" s="163"/>
      <c r="DN81" s="166"/>
      <c r="DO81" s="167"/>
      <c r="DP81" s="167"/>
      <c r="DQ81" s="164"/>
      <c r="DR81" s="165"/>
      <c r="DS81" s="163"/>
      <c r="DT81" s="166"/>
      <c r="DU81" s="167"/>
      <c r="DV81" s="167"/>
      <c r="DW81" s="164"/>
      <c r="DX81" s="165"/>
      <c r="DY81" s="163"/>
      <c r="DZ81" s="166"/>
      <c r="EA81" s="167"/>
      <c r="EB81" s="167"/>
      <c r="EC81" s="164"/>
      <c r="ED81" s="165"/>
      <c r="EE81" s="163"/>
      <c r="EF81" s="166"/>
      <c r="EG81" s="167"/>
      <c r="EH81" s="167"/>
      <c r="EI81" s="164"/>
      <c r="EJ81" s="165"/>
      <c r="EK81" s="163"/>
      <c r="EL81" s="166"/>
      <c r="EM81" s="167"/>
      <c r="EN81" s="167"/>
      <c r="EO81" s="164"/>
      <c r="EP81" s="165"/>
      <c r="EQ81" s="163"/>
      <c r="ER81" s="166"/>
      <c r="ES81" s="167"/>
      <c r="ET81" s="167"/>
      <c r="EU81" s="164"/>
      <c r="EV81" s="165"/>
      <c r="EW81" s="163"/>
      <c r="EX81" s="166"/>
      <c r="EY81" s="167"/>
      <c r="EZ81" s="167"/>
      <c r="FA81" s="164"/>
      <c r="FB81" s="165"/>
      <c r="FC81" s="163"/>
      <c r="FD81" s="166"/>
      <c r="FE81" s="167"/>
      <c r="FF81" s="167"/>
      <c r="FG81" s="164"/>
      <c r="FH81" s="165"/>
      <c r="FI81" s="163"/>
      <c r="FJ81" s="166"/>
      <c r="FK81" s="167"/>
      <c r="FL81" s="167"/>
      <c r="FM81" s="164"/>
      <c r="FN81" s="165"/>
      <c r="FO81" s="163"/>
      <c r="FP81" s="166"/>
      <c r="FQ81" s="167"/>
      <c r="FR81" s="167"/>
      <c r="FS81" s="164"/>
      <c r="FT81" s="165"/>
      <c r="FU81" s="163"/>
      <c r="FV81" s="166"/>
      <c r="FW81" s="167"/>
      <c r="FX81" s="167"/>
      <c r="FY81" s="164"/>
      <c r="FZ81" s="165"/>
      <c r="GA81" s="163"/>
      <c r="GB81" s="166"/>
      <c r="GC81" s="167"/>
      <c r="GD81" s="167"/>
      <c r="GE81" s="164"/>
      <c r="GF81" s="165"/>
      <c r="GG81" s="163"/>
      <c r="GH81" s="166"/>
      <c r="GI81" s="167"/>
      <c r="GJ81" s="167"/>
      <c r="GK81" s="164"/>
      <c r="GL81" s="165"/>
      <c r="GM81" s="163"/>
      <c r="GN81" s="166"/>
      <c r="GO81" s="167"/>
      <c r="GP81" s="167"/>
      <c r="GQ81" s="164"/>
      <c r="GR81" s="165"/>
      <c r="GS81" s="163"/>
      <c r="GT81" s="166"/>
      <c r="GU81" s="167"/>
      <c r="GV81" s="167"/>
      <c r="GW81" s="164"/>
      <c r="GX81" s="165"/>
      <c r="GY81" s="163"/>
      <c r="GZ81" s="166"/>
      <c r="HA81" s="167"/>
      <c r="HB81" s="167"/>
      <c r="HC81" s="164"/>
      <c r="HD81" s="165"/>
      <c r="HE81" s="163"/>
      <c r="HF81" s="166"/>
      <c r="HG81" s="167"/>
      <c r="HH81" s="167"/>
      <c r="HI81" s="164"/>
      <c r="HJ81" s="165"/>
      <c r="HK81" s="163"/>
      <c r="HL81" s="166"/>
      <c r="HM81" s="167"/>
      <c r="HN81" s="167"/>
      <c r="HO81" s="164"/>
      <c r="HP81" s="165"/>
      <c r="HQ81" s="163"/>
      <c r="HR81" s="166"/>
      <c r="HS81" s="167"/>
      <c r="HT81" s="167"/>
      <c r="HU81" s="164"/>
      <c r="HV81" s="165"/>
      <c r="HW81" s="163"/>
      <c r="HX81" s="166"/>
      <c r="HY81" s="167"/>
      <c r="HZ81" s="167"/>
      <c r="IA81" s="164"/>
      <c r="IB81" s="165"/>
      <c r="IC81" s="163"/>
      <c r="ID81" s="166"/>
      <c r="IE81" s="167"/>
      <c r="IF81" s="167"/>
      <c r="IG81" s="164"/>
      <c r="IH81" s="165"/>
      <c r="II81" s="163"/>
      <c r="IJ81" s="166"/>
      <c r="IK81" s="167"/>
      <c r="IL81" s="167"/>
      <c r="IM81" s="164"/>
      <c r="IN81" s="165"/>
      <c r="IO81" s="163"/>
      <c r="IP81" s="166"/>
      <c r="IQ81" s="167"/>
      <c r="IR81" s="167"/>
      <c r="IS81" s="164"/>
      <c r="IT81" s="165"/>
      <c r="IU81" s="163"/>
      <c r="IV81" s="166"/>
    </row>
    <row r="82" spans="1:256" s="229" customFormat="1" ht="12.75">
      <c r="A82" s="137"/>
      <c r="B82" s="138" t="s">
        <v>493</v>
      </c>
      <c r="C82" s="132"/>
      <c r="D82" s="132"/>
      <c r="E82" s="132"/>
      <c r="F82" s="139"/>
      <c r="G82" s="138"/>
      <c r="H82" s="138"/>
      <c r="I82" s="132"/>
      <c r="J82" s="132"/>
      <c r="K82" s="132"/>
      <c r="L82" s="139"/>
      <c r="M82" s="138"/>
      <c r="N82" s="138"/>
      <c r="O82" s="132"/>
      <c r="P82" s="132"/>
      <c r="Q82" s="132"/>
      <c r="R82" s="139"/>
      <c r="S82" s="138"/>
      <c r="T82" s="138"/>
      <c r="U82" s="132"/>
      <c r="V82" s="132"/>
      <c r="W82" s="132"/>
      <c r="X82" s="139"/>
      <c r="Y82" s="138"/>
      <c r="Z82" s="138"/>
      <c r="AA82" s="132"/>
      <c r="AB82" s="132"/>
      <c r="AC82" s="132"/>
      <c r="AD82" s="139"/>
      <c r="AE82" s="138"/>
      <c r="AF82" s="138"/>
      <c r="AG82" s="132"/>
      <c r="AH82" s="132"/>
      <c r="AI82" s="132"/>
      <c r="AJ82" s="139"/>
      <c r="AK82" s="138"/>
      <c r="AL82" s="138"/>
      <c r="AM82" s="132"/>
      <c r="AN82" s="132"/>
      <c r="AO82" s="132"/>
      <c r="AP82" s="139"/>
      <c r="AQ82" s="138"/>
      <c r="AR82" s="138"/>
      <c r="AS82" s="132"/>
      <c r="AT82" s="132"/>
      <c r="AU82" s="132"/>
      <c r="AV82" s="139"/>
      <c r="AW82" s="138"/>
      <c r="AX82" s="138"/>
      <c r="AY82" s="132"/>
      <c r="AZ82" s="132"/>
      <c r="BA82" s="132"/>
      <c r="BB82" s="139"/>
      <c r="BC82" s="138"/>
      <c r="BD82" s="138"/>
      <c r="BE82" s="132"/>
      <c r="BF82" s="132"/>
      <c r="BG82" s="132"/>
      <c r="BH82" s="139"/>
      <c r="BI82" s="138"/>
      <c r="BJ82" s="138"/>
      <c r="BK82" s="132"/>
      <c r="BL82" s="132"/>
      <c r="BM82" s="132"/>
      <c r="BN82" s="139"/>
      <c r="BO82" s="138"/>
      <c r="BP82" s="138"/>
      <c r="BQ82" s="132"/>
      <c r="BR82" s="132"/>
      <c r="BS82" s="132"/>
      <c r="BT82" s="139"/>
      <c r="BU82" s="138"/>
      <c r="BV82" s="138"/>
      <c r="BW82" s="132"/>
      <c r="BX82" s="132"/>
      <c r="BY82" s="132"/>
      <c r="BZ82" s="139"/>
      <c r="CA82" s="138"/>
      <c r="CB82" s="138"/>
      <c r="CC82" s="132"/>
      <c r="CD82" s="132"/>
      <c r="CE82" s="132"/>
      <c r="CF82" s="139"/>
      <c r="CG82" s="138"/>
      <c r="CH82" s="138"/>
      <c r="CI82" s="132"/>
      <c r="CJ82" s="132"/>
      <c r="CK82" s="132"/>
      <c r="CL82" s="139"/>
      <c r="CM82" s="138"/>
      <c r="CN82" s="138"/>
      <c r="CO82" s="132"/>
      <c r="CP82" s="132"/>
      <c r="CQ82" s="132"/>
      <c r="CR82" s="139"/>
      <c r="CS82" s="138"/>
      <c r="CT82" s="138"/>
      <c r="CU82" s="132"/>
      <c r="CV82" s="132"/>
      <c r="CW82" s="132"/>
      <c r="CX82" s="139"/>
      <c r="CY82" s="138"/>
      <c r="CZ82" s="138"/>
      <c r="DA82" s="132"/>
      <c r="DB82" s="132"/>
      <c r="DC82" s="132"/>
      <c r="DD82" s="139"/>
      <c r="DE82" s="138"/>
      <c r="DF82" s="138"/>
      <c r="DG82" s="132"/>
      <c r="DH82" s="132"/>
      <c r="DI82" s="132"/>
      <c r="DJ82" s="139"/>
      <c r="DK82" s="138"/>
      <c r="DL82" s="138"/>
      <c r="DM82" s="132"/>
      <c r="DN82" s="132"/>
      <c r="DO82" s="132"/>
      <c r="DP82" s="139"/>
      <c r="DQ82" s="138"/>
      <c r="DR82" s="138"/>
      <c r="DS82" s="132"/>
      <c r="DT82" s="132"/>
      <c r="DU82" s="132"/>
      <c r="DV82" s="139"/>
      <c r="DW82" s="138"/>
      <c r="DX82" s="138"/>
      <c r="DY82" s="132"/>
      <c r="DZ82" s="132"/>
      <c r="EA82" s="132"/>
      <c r="EB82" s="139"/>
      <c r="EC82" s="138"/>
      <c r="ED82" s="138"/>
      <c r="EE82" s="132"/>
      <c r="EF82" s="132"/>
      <c r="EG82" s="132"/>
      <c r="EH82" s="139"/>
      <c r="EI82" s="138"/>
      <c r="EJ82" s="138"/>
      <c r="EK82" s="132"/>
      <c r="EL82" s="132"/>
      <c r="EM82" s="132"/>
      <c r="EN82" s="139"/>
      <c r="EO82" s="138"/>
      <c r="EP82" s="138"/>
      <c r="EQ82" s="132"/>
      <c r="ER82" s="132"/>
      <c r="ES82" s="132"/>
      <c r="ET82" s="139"/>
      <c r="EU82" s="138"/>
      <c r="EV82" s="138"/>
      <c r="EW82" s="132"/>
      <c r="EX82" s="132"/>
      <c r="EY82" s="132"/>
      <c r="EZ82" s="139"/>
      <c r="FA82" s="138"/>
      <c r="FB82" s="138"/>
      <c r="FC82" s="132"/>
      <c r="FD82" s="132"/>
      <c r="FE82" s="132"/>
      <c r="FF82" s="139"/>
      <c r="FG82" s="138"/>
      <c r="FH82" s="138"/>
      <c r="FI82" s="132"/>
      <c r="FJ82" s="132"/>
      <c r="FK82" s="132"/>
      <c r="FL82" s="139"/>
      <c r="FM82" s="138"/>
      <c r="FN82" s="138"/>
      <c r="FO82" s="132"/>
      <c r="FP82" s="132"/>
      <c r="FQ82" s="132"/>
      <c r="FR82" s="139"/>
      <c r="FS82" s="138"/>
      <c r="FT82" s="138"/>
      <c r="FU82" s="132"/>
      <c r="FV82" s="132"/>
      <c r="FW82" s="132"/>
      <c r="FX82" s="139"/>
      <c r="FY82" s="138"/>
      <c r="FZ82" s="138"/>
      <c r="GA82" s="132"/>
      <c r="GB82" s="132"/>
      <c r="GC82" s="132"/>
      <c r="GD82" s="139"/>
      <c r="GE82" s="138"/>
      <c r="GF82" s="138"/>
      <c r="GG82" s="132"/>
      <c r="GH82" s="132"/>
      <c r="GI82" s="132"/>
      <c r="GJ82" s="139"/>
      <c r="GK82" s="138"/>
      <c r="GL82" s="138"/>
      <c r="GM82" s="132"/>
      <c r="GN82" s="132"/>
      <c r="GO82" s="132"/>
      <c r="GP82" s="139"/>
      <c r="GQ82" s="138"/>
      <c r="GR82" s="138"/>
      <c r="GS82" s="132"/>
      <c r="GT82" s="132"/>
      <c r="GU82" s="132"/>
      <c r="GV82" s="139"/>
      <c r="GW82" s="138"/>
      <c r="GX82" s="138"/>
      <c r="GY82" s="132"/>
      <c r="GZ82" s="132"/>
      <c r="HA82" s="132"/>
      <c r="HB82" s="139"/>
      <c r="HC82" s="138"/>
      <c r="HD82" s="138"/>
      <c r="HE82" s="132"/>
      <c r="HF82" s="132"/>
      <c r="HG82" s="132"/>
      <c r="HH82" s="139"/>
      <c r="HI82" s="138"/>
      <c r="HJ82" s="138"/>
      <c r="HK82" s="132"/>
      <c r="HL82" s="132"/>
      <c r="HM82" s="132"/>
      <c r="HN82" s="139"/>
      <c r="HO82" s="138"/>
      <c r="HP82" s="138"/>
      <c r="HQ82" s="132"/>
      <c r="HR82" s="132"/>
      <c r="HS82" s="132"/>
      <c r="HT82" s="139"/>
      <c r="HU82" s="138"/>
      <c r="HV82" s="138"/>
      <c r="HW82" s="132"/>
      <c r="HX82" s="132"/>
      <c r="HY82" s="132"/>
      <c r="HZ82" s="139"/>
      <c r="IA82" s="138"/>
      <c r="IB82" s="138"/>
      <c r="IC82" s="132"/>
      <c r="ID82" s="132"/>
      <c r="IE82" s="132"/>
      <c r="IF82" s="139"/>
      <c r="IG82" s="138"/>
      <c r="IH82" s="138"/>
      <c r="II82" s="132"/>
      <c r="IJ82" s="132"/>
      <c r="IK82" s="132"/>
      <c r="IL82" s="139"/>
      <c r="IM82" s="138"/>
      <c r="IN82" s="138"/>
      <c r="IO82" s="132"/>
      <c r="IP82" s="132"/>
      <c r="IQ82" s="132"/>
      <c r="IR82" s="139"/>
      <c r="IS82" s="138"/>
      <c r="IT82" s="138"/>
      <c r="IU82" s="132"/>
      <c r="IV82" s="132"/>
    </row>
    <row r="83" spans="1:256" s="229" customFormat="1" ht="22.5">
      <c r="A83" s="227">
        <v>4</v>
      </c>
      <c r="B83" s="165" t="s">
        <v>494</v>
      </c>
      <c r="C83" s="163" t="s">
        <v>315</v>
      </c>
      <c r="D83" s="166">
        <v>6</v>
      </c>
      <c r="E83" s="167"/>
      <c r="F83" s="167">
        <f t="shared" si="1"/>
        <v>0</v>
      </c>
      <c r="G83" s="164"/>
      <c r="H83" s="165"/>
      <c r="I83" s="163"/>
      <c r="J83" s="166"/>
      <c r="K83" s="167"/>
      <c r="L83" s="167"/>
      <c r="M83" s="164"/>
      <c r="N83" s="165"/>
      <c r="O83" s="163"/>
      <c r="P83" s="166"/>
      <c r="Q83" s="167"/>
      <c r="R83" s="167"/>
      <c r="S83" s="164"/>
      <c r="T83" s="165"/>
      <c r="U83" s="163"/>
      <c r="V83" s="166"/>
      <c r="W83" s="167"/>
      <c r="X83" s="167"/>
      <c r="Y83" s="164"/>
      <c r="Z83" s="165"/>
      <c r="AA83" s="163"/>
      <c r="AB83" s="166"/>
      <c r="AC83" s="167"/>
      <c r="AD83" s="167"/>
      <c r="AE83" s="164"/>
      <c r="AF83" s="165"/>
      <c r="AG83" s="163"/>
      <c r="AH83" s="166"/>
      <c r="AI83" s="167"/>
      <c r="AJ83" s="167"/>
      <c r="AK83" s="164"/>
      <c r="AL83" s="165"/>
      <c r="AM83" s="163"/>
      <c r="AN83" s="166"/>
      <c r="AO83" s="167"/>
      <c r="AP83" s="167"/>
      <c r="AQ83" s="164"/>
      <c r="AR83" s="165"/>
      <c r="AS83" s="163"/>
      <c r="AT83" s="166"/>
      <c r="AU83" s="167"/>
      <c r="AV83" s="167"/>
      <c r="AW83" s="164"/>
      <c r="AX83" s="165"/>
      <c r="AY83" s="163"/>
      <c r="AZ83" s="166"/>
      <c r="BA83" s="167"/>
      <c r="BB83" s="167"/>
      <c r="BC83" s="164"/>
      <c r="BD83" s="165"/>
      <c r="BE83" s="163"/>
      <c r="BF83" s="166"/>
      <c r="BG83" s="167"/>
      <c r="BH83" s="167"/>
      <c r="BI83" s="164"/>
      <c r="BJ83" s="165"/>
      <c r="BK83" s="163"/>
      <c r="BL83" s="166"/>
      <c r="BM83" s="167"/>
      <c r="BN83" s="167"/>
      <c r="BO83" s="164"/>
      <c r="BP83" s="165"/>
      <c r="BQ83" s="163"/>
      <c r="BR83" s="166"/>
      <c r="BS83" s="167"/>
      <c r="BT83" s="167"/>
      <c r="BU83" s="164"/>
      <c r="BV83" s="165"/>
      <c r="BW83" s="163"/>
      <c r="BX83" s="166"/>
      <c r="BY83" s="167"/>
      <c r="BZ83" s="167"/>
      <c r="CA83" s="164"/>
      <c r="CB83" s="165"/>
      <c r="CC83" s="163"/>
      <c r="CD83" s="166"/>
      <c r="CE83" s="167"/>
      <c r="CF83" s="167"/>
      <c r="CG83" s="164"/>
      <c r="CH83" s="165"/>
      <c r="CI83" s="163"/>
      <c r="CJ83" s="166"/>
      <c r="CK83" s="167"/>
      <c r="CL83" s="167"/>
      <c r="CM83" s="164"/>
      <c r="CN83" s="165"/>
      <c r="CO83" s="163"/>
      <c r="CP83" s="166"/>
      <c r="CQ83" s="167"/>
      <c r="CR83" s="167"/>
      <c r="CS83" s="164"/>
      <c r="CT83" s="165"/>
      <c r="CU83" s="163"/>
      <c r="CV83" s="166"/>
      <c r="CW83" s="167"/>
      <c r="CX83" s="167"/>
      <c r="CY83" s="164"/>
      <c r="CZ83" s="165"/>
      <c r="DA83" s="163"/>
      <c r="DB83" s="166"/>
      <c r="DC83" s="167"/>
      <c r="DD83" s="167"/>
      <c r="DE83" s="164"/>
      <c r="DF83" s="165"/>
      <c r="DG83" s="163"/>
      <c r="DH83" s="166"/>
      <c r="DI83" s="167"/>
      <c r="DJ83" s="167"/>
      <c r="DK83" s="164"/>
      <c r="DL83" s="165"/>
      <c r="DM83" s="163"/>
      <c r="DN83" s="166"/>
      <c r="DO83" s="167"/>
      <c r="DP83" s="167"/>
      <c r="DQ83" s="164"/>
      <c r="DR83" s="165"/>
      <c r="DS83" s="163"/>
      <c r="DT83" s="166"/>
      <c r="DU83" s="167"/>
      <c r="DV83" s="167"/>
      <c r="DW83" s="164"/>
      <c r="DX83" s="165"/>
      <c r="DY83" s="163"/>
      <c r="DZ83" s="166"/>
      <c r="EA83" s="167"/>
      <c r="EB83" s="167"/>
      <c r="EC83" s="164"/>
      <c r="ED83" s="165"/>
      <c r="EE83" s="163"/>
      <c r="EF83" s="166"/>
      <c r="EG83" s="167"/>
      <c r="EH83" s="167"/>
      <c r="EI83" s="164"/>
      <c r="EJ83" s="165"/>
      <c r="EK83" s="163"/>
      <c r="EL83" s="166"/>
      <c r="EM83" s="167"/>
      <c r="EN83" s="167"/>
      <c r="EO83" s="164"/>
      <c r="EP83" s="165"/>
      <c r="EQ83" s="163"/>
      <c r="ER83" s="166"/>
      <c r="ES83" s="167"/>
      <c r="ET83" s="167"/>
      <c r="EU83" s="164"/>
      <c r="EV83" s="165"/>
      <c r="EW83" s="163"/>
      <c r="EX83" s="166"/>
      <c r="EY83" s="167"/>
      <c r="EZ83" s="167"/>
      <c r="FA83" s="164"/>
      <c r="FB83" s="165"/>
      <c r="FC83" s="163"/>
      <c r="FD83" s="166"/>
      <c r="FE83" s="167"/>
      <c r="FF83" s="167"/>
      <c r="FG83" s="164"/>
      <c r="FH83" s="165"/>
      <c r="FI83" s="163"/>
      <c r="FJ83" s="166"/>
      <c r="FK83" s="167"/>
      <c r="FL83" s="167"/>
      <c r="FM83" s="164"/>
      <c r="FN83" s="165"/>
      <c r="FO83" s="163"/>
      <c r="FP83" s="166"/>
      <c r="FQ83" s="167"/>
      <c r="FR83" s="167"/>
      <c r="FS83" s="164"/>
      <c r="FT83" s="165"/>
      <c r="FU83" s="163"/>
      <c r="FV83" s="166"/>
      <c r="FW83" s="167"/>
      <c r="FX83" s="167"/>
      <c r="FY83" s="164"/>
      <c r="FZ83" s="165"/>
      <c r="GA83" s="163"/>
      <c r="GB83" s="166"/>
      <c r="GC83" s="167"/>
      <c r="GD83" s="167"/>
      <c r="GE83" s="164"/>
      <c r="GF83" s="165"/>
      <c r="GG83" s="163"/>
      <c r="GH83" s="166"/>
      <c r="GI83" s="167"/>
      <c r="GJ83" s="167"/>
      <c r="GK83" s="164"/>
      <c r="GL83" s="165"/>
      <c r="GM83" s="163"/>
      <c r="GN83" s="166"/>
      <c r="GO83" s="167"/>
      <c r="GP83" s="167"/>
      <c r="GQ83" s="164"/>
      <c r="GR83" s="165"/>
      <c r="GS83" s="163"/>
      <c r="GT83" s="166"/>
      <c r="GU83" s="167"/>
      <c r="GV83" s="167"/>
      <c r="GW83" s="164"/>
      <c r="GX83" s="165"/>
      <c r="GY83" s="163"/>
      <c r="GZ83" s="166"/>
      <c r="HA83" s="167"/>
      <c r="HB83" s="167"/>
      <c r="HC83" s="164"/>
      <c r="HD83" s="165"/>
      <c r="HE83" s="163"/>
      <c r="HF83" s="166"/>
      <c r="HG83" s="167"/>
      <c r="HH83" s="167"/>
      <c r="HI83" s="164"/>
      <c r="HJ83" s="165"/>
      <c r="HK83" s="163"/>
      <c r="HL83" s="166"/>
      <c r="HM83" s="167"/>
      <c r="HN83" s="167"/>
      <c r="HO83" s="164"/>
      <c r="HP83" s="165"/>
      <c r="HQ83" s="163"/>
      <c r="HR83" s="166"/>
      <c r="HS83" s="167"/>
      <c r="HT83" s="167"/>
      <c r="HU83" s="164"/>
      <c r="HV83" s="165"/>
      <c r="HW83" s="163"/>
      <c r="HX83" s="166"/>
      <c r="HY83" s="167"/>
      <c r="HZ83" s="167"/>
      <c r="IA83" s="164"/>
      <c r="IB83" s="165"/>
      <c r="IC83" s="163"/>
      <c r="ID83" s="166"/>
      <c r="IE83" s="167"/>
      <c r="IF83" s="167"/>
      <c r="IG83" s="164"/>
      <c r="IH83" s="165"/>
      <c r="II83" s="163"/>
      <c r="IJ83" s="166"/>
      <c r="IK83" s="167"/>
      <c r="IL83" s="167"/>
      <c r="IM83" s="164"/>
      <c r="IN83" s="165"/>
      <c r="IO83" s="163"/>
      <c r="IP83" s="166"/>
      <c r="IQ83" s="167"/>
      <c r="IR83" s="167"/>
      <c r="IS83" s="164"/>
      <c r="IT83" s="165"/>
      <c r="IU83" s="163"/>
      <c r="IV83" s="166"/>
    </row>
    <row r="84" spans="1:256" s="229" customFormat="1" ht="12.75">
      <c r="A84" s="227">
        <v>5</v>
      </c>
      <c r="B84" s="165" t="s">
        <v>495</v>
      </c>
      <c r="C84" s="163" t="s">
        <v>705</v>
      </c>
      <c r="D84" s="166">
        <v>260</v>
      </c>
      <c r="E84" s="167"/>
      <c r="F84" s="167">
        <f t="shared" si="1"/>
        <v>0</v>
      </c>
      <c r="G84" s="164"/>
      <c r="H84" s="165"/>
      <c r="I84" s="163"/>
      <c r="J84" s="166"/>
      <c r="K84" s="167"/>
      <c r="L84" s="167"/>
      <c r="M84" s="164"/>
      <c r="N84" s="165"/>
      <c r="O84" s="163"/>
      <c r="P84" s="166"/>
      <c r="Q84" s="167"/>
      <c r="R84" s="167"/>
      <c r="S84" s="164"/>
      <c r="T84" s="165"/>
      <c r="U84" s="163"/>
      <c r="V84" s="166"/>
      <c r="W84" s="167"/>
      <c r="X84" s="167"/>
      <c r="Y84" s="164"/>
      <c r="Z84" s="165"/>
      <c r="AA84" s="163"/>
      <c r="AB84" s="166"/>
      <c r="AC84" s="167"/>
      <c r="AD84" s="167"/>
      <c r="AE84" s="164"/>
      <c r="AF84" s="165"/>
      <c r="AG84" s="163"/>
      <c r="AH84" s="166"/>
      <c r="AI84" s="167"/>
      <c r="AJ84" s="167"/>
      <c r="AK84" s="164"/>
      <c r="AL84" s="165"/>
      <c r="AM84" s="163"/>
      <c r="AN84" s="166"/>
      <c r="AO84" s="167"/>
      <c r="AP84" s="167"/>
      <c r="AQ84" s="164"/>
      <c r="AR84" s="165"/>
      <c r="AS84" s="163"/>
      <c r="AT84" s="166"/>
      <c r="AU84" s="167"/>
      <c r="AV84" s="167"/>
      <c r="AW84" s="164"/>
      <c r="AX84" s="165"/>
      <c r="AY84" s="163"/>
      <c r="AZ84" s="166"/>
      <c r="BA84" s="167"/>
      <c r="BB84" s="167"/>
      <c r="BC84" s="164"/>
      <c r="BD84" s="165"/>
      <c r="BE84" s="163"/>
      <c r="BF84" s="166"/>
      <c r="BG84" s="167"/>
      <c r="BH84" s="167"/>
      <c r="BI84" s="164"/>
      <c r="BJ84" s="165"/>
      <c r="BK84" s="163"/>
      <c r="BL84" s="166"/>
      <c r="BM84" s="167"/>
      <c r="BN84" s="167"/>
      <c r="BO84" s="164"/>
      <c r="BP84" s="165"/>
      <c r="BQ84" s="163"/>
      <c r="BR84" s="166"/>
      <c r="BS84" s="167"/>
      <c r="BT84" s="167"/>
      <c r="BU84" s="164"/>
      <c r="BV84" s="165"/>
      <c r="BW84" s="163"/>
      <c r="BX84" s="166"/>
      <c r="BY84" s="167"/>
      <c r="BZ84" s="167"/>
      <c r="CA84" s="164"/>
      <c r="CB84" s="165"/>
      <c r="CC84" s="163"/>
      <c r="CD84" s="166"/>
      <c r="CE84" s="167"/>
      <c r="CF84" s="167"/>
      <c r="CG84" s="164"/>
      <c r="CH84" s="165"/>
      <c r="CI84" s="163"/>
      <c r="CJ84" s="166"/>
      <c r="CK84" s="167"/>
      <c r="CL84" s="167"/>
      <c r="CM84" s="164"/>
      <c r="CN84" s="165"/>
      <c r="CO84" s="163"/>
      <c r="CP84" s="166"/>
      <c r="CQ84" s="167"/>
      <c r="CR84" s="167"/>
      <c r="CS84" s="164"/>
      <c r="CT84" s="165"/>
      <c r="CU84" s="163"/>
      <c r="CV84" s="166"/>
      <c r="CW84" s="167"/>
      <c r="CX84" s="167"/>
      <c r="CY84" s="164"/>
      <c r="CZ84" s="165"/>
      <c r="DA84" s="163"/>
      <c r="DB84" s="166"/>
      <c r="DC84" s="167"/>
      <c r="DD84" s="167"/>
      <c r="DE84" s="164"/>
      <c r="DF84" s="165"/>
      <c r="DG84" s="163"/>
      <c r="DH84" s="166"/>
      <c r="DI84" s="167"/>
      <c r="DJ84" s="167"/>
      <c r="DK84" s="164"/>
      <c r="DL84" s="165"/>
      <c r="DM84" s="163"/>
      <c r="DN84" s="166"/>
      <c r="DO84" s="167"/>
      <c r="DP84" s="167"/>
      <c r="DQ84" s="164"/>
      <c r="DR84" s="165"/>
      <c r="DS84" s="163"/>
      <c r="DT84" s="166"/>
      <c r="DU84" s="167"/>
      <c r="DV84" s="167"/>
      <c r="DW84" s="164"/>
      <c r="DX84" s="165"/>
      <c r="DY84" s="163"/>
      <c r="DZ84" s="166"/>
      <c r="EA84" s="167"/>
      <c r="EB84" s="167"/>
      <c r="EC84" s="164"/>
      <c r="ED84" s="165"/>
      <c r="EE84" s="163"/>
      <c r="EF84" s="166"/>
      <c r="EG84" s="167"/>
      <c r="EH84" s="167"/>
      <c r="EI84" s="164"/>
      <c r="EJ84" s="165"/>
      <c r="EK84" s="163"/>
      <c r="EL84" s="166"/>
      <c r="EM84" s="167"/>
      <c r="EN84" s="167"/>
      <c r="EO84" s="164"/>
      <c r="EP84" s="165"/>
      <c r="EQ84" s="163"/>
      <c r="ER84" s="166"/>
      <c r="ES84" s="167"/>
      <c r="ET84" s="167"/>
      <c r="EU84" s="164"/>
      <c r="EV84" s="165"/>
      <c r="EW84" s="163"/>
      <c r="EX84" s="166"/>
      <c r="EY84" s="167"/>
      <c r="EZ84" s="167"/>
      <c r="FA84" s="164"/>
      <c r="FB84" s="165"/>
      <c r="FC84" s="163"/>
      <c r="FD84" s="166"/>
      <c r="FE84" s="167"/>
      <c r="FF84" s="167"/>
      <c r="FG84" s="164"/>
      <c r="FH84" s="165"/>
      <c r="FI84" s="163"/>
      <c r="FJ84" s="166"/>
      <c r="FK84" s="167"/>
      <c r="FL84" s="167"/>
      <c r="FM84" s="164"/>
      <c r="FN84" s="165"/>
      <c r="FO84" s="163"/>
      <c r="FP84" s="166"/>
      <c r="FQ84" s="167"/>
      <c r="FR84" s="167"/>
      <c r="FS84" s="164"/>
      <c r="FT84" s="165"/>
      <c r="FU84" s="163"/>
      <c r="FV84" s="166"/>
      <c r="FW84" s="167"/>
      <c r="FX84" s="167"/>
      <c r="FY84" s="164"/>
      <c r="FZ84" s="165"/>
      <c r="GA84" s="163"/>
      <c r="GB84" s="166"/>
      <c r="GC84" s="167"/>
      <c r="GD84" s="167"/>
      <c r="GE84" s="164"/>
      <c r="GF84" s="165"/>
      <c r="GG84" s="163"/>
      <c r="GH84" s="166"/>
      <c r="GI84" s="167"/>
      <c r="GJ84" s="167"/>
      <c r="GK84" s="164"/>
      <c r="GL84" s="165"/>
      <c r="GM84" s="163"/>
      <c r="GN84" s="166"/>
      <c r="GO84" s="167"/>
      <c r="GP84" s="167"/>
      <c r="GQ84" s="164"/>
      <c r="GR84" s="165"/>
      <c r="GS84" s="163"/>
      <c r="GT84" s="166"/>
      <c r="GU84" s="167"/>
      <c r="GV84" s="167"/>
      <c r="GW84" s="164"/>
      <c r="GX84" s="165"/>
      <c r="GY84" s="163"/>
      <c r="GZ84" s="166"/>
      <c r="HA84" s="167"/>
      <c r="HB84" s="167"/>
      <c r="HC84" s="164"/>
      <c r="HD84" s="165"/>
      <c r="HE84" s="163"/>
      <c r="HF84" s="166"/>
      <c r="HG84" s="167"/>
      <c r="HH84" s="167"/>
      <c r="HI84" s="164"/>
      <c r="HJ84" s="165"/>
      <c r="HK84" s="163"/>
      <c r="HL84" s="166"/>
      <c r="HM84" s="167"/>
      <c r="HN84" s="167"/>
      <c r="HO84" s="164"/>
      <c r="HP84" s="165"/>
      <c r="HQ84" s="163"/>
      <c r="HR84" s="166"/>
      <c r="HS84" s="167"/>
      <c r="HT84" s="167"/>
      <c r="HU84" s="164"/>
      <c r="HV84" s="165"/>
      <c r="HW84" s="163"/>
      <c r="HX84" s="166"/>
      <c r="HY84" s="167"/>
      <c r="HZ84" s="167"/>
      <c r="IA84" s="164"/>
      <c r="IB84" s="165"/>
      <c r="IC84" s="163"/>
      <c r="ID84" s="166"/>
      <c r="IE84" s="167"/>
      <c r="IF84" s="167"/>
      <c r="IG84" s="164"/>
      <c r="IH84" s="165"/>
      <c r="II84" s="163"/>
      <c r="IJ84" s="166"/>
      <c r="IK84" s="167"/>
      <c r="IL84" s="167"/>
      <c r="IM84" s="164"/>
      <c r="IN84" s="165"/>
      <c r="IO84" s="163"/>
      <c r="IP84" s="166"/>
      <c r="IQ84" s="167"/>
      <c r="IR84" s="167"/>
      <c r="IS84" s="164"/>
      <c r="IT84" s="165"/>
      <c r="IU84" s="163"/>
      <c r="IV84" s="166"/>
    </row>
    <row r="85" spans="1:256" s="229" customFormat="1" ht="12.75">
      <c r="A85" s="227">
        <v>6</v>
      </c>
      <c r="B85" s="165" t="s">
        <v>496</v>
      </c>
      <c r="C85" s="163" t="s">
        <v>705</v>
      </c>
      <c r="D85" s="166">
        <v>110</v>
      </c>
      <c r="E85" s="167"/>
      <c r="F85" s="167">
        <f t="shared" si="1"/>
        <v>0</v>
      </c>
      <c r="G85" s="164"/>
      <c r="H85" s="165"/>
      <c r="I85" s="163"/>
      <c r="J85" s="166"/>
      <c r="K85" s="167"/>
      <c r="L85" s="167"/>
      <c r="M85" s="164"/>
      <c r="N85" s="165"/>
      <c r="O85" s="163"/>
      <c r="P85" s="166"/>
      <c r="Q85" s="167"/>
      <c r="R85" s="167"/>
      <c r="S85" s="164"/>
      <c r="T85" s="165"/>
      <c r="U85" s="163"/>
      <c r="V85" s="166"/>
      <c r="W85" s="167"/>
      <c r="X85" s="167"/>
      <c r="Y85" s="164"/>
      <c r="Z85" s="165"/>
      <c r="AA85" s="163"/>
      <c r="AB85" s="166"/>
      <c r="AC85" s="167"/>
      <c r="AD85" s="167"/>
      <c r="AE85" s="164"/>
      <c r="AF85" s="165"/>
      <c r="AG85" s="163"/>
      <c r="AH85" s="166"/>
      <c r="AI85" s="167"/>
      <c r="AJ85" s="167"/>
      <c r="AK85" s="164"/>
      <c r="AL85" s="165"/>
      <c r="AM85" s="163"/>
      <c r="AN85" s="166"/>
      <c r="AO85" s="167"/>
      <c r="AP85" s="167"/>
      <c r="AQ85" s="164"/>
      <c r="AR85" s="165"/>
      <c r="AS85" s="163"/>
      <c r="AT85" s="166"/>
      <c r="AU85" s="167"/>
      <c r="AV85" s="167"/>
      <c r="AW85" s="164"/>
      <c r="AX85" s="165"/>
      <c r="AY85" s="163"/>
      <c r="AZ85" s="166"/>
      <c r="BA85" s="167"/>
      <c r="BB85" s="167"/>
      <c r="BC85" s="164"/>
      <c r="BD85" s="165"/>
      <c r="BE85" s="163"/>
      <c r="BF85" s="166"/>
      <c r="BG85" s="167"/>
      <c r="BH85" s="167"/>
      <c r="BI85" s="164"/>
      <c r="BJ85" s="165"/>
      <c r="BK85" s="163"/>
      <c r="BL85" s="166"/>
      <c r="BM85" s="167"/>
      <c r="BN85" s="167"/>
      <c r="BO85" s="164"/>
      <c r="BP85" s="165"/>
      <c r="BQ85" s="163"/>
      <c r="BR85" s="166"/>
      <c r="BS85" s="167"/>
      <c r="BT85" s="167"/>
      <c r="BU85" s="164"/>
      <c r="BV85" s="165"/>
      <c r="BW85" s="163"/>
      <c r="BX85" s="166"/>
      <c r="BY85" s="167"/>
      <c r="BZ85" s="167"/>
      <c r="CA85" s="164"/>
      <c r="CB85" s="165"/>
      <c r="CC85" s="163"/>
      <c r="CD85" s="166"/>
      <c r="CE85" s="167"/>
      <c r="CF85" s="167"/>
      <c r="CG85" s="164"/>
      <c r="CH85" s="165"/>
      <c r="CI85" s="163"/>
      <c r="CJ85" s="166"/>
      <c r="CK85" s="167"/>
      <c r="CL85" s="167"/>
      <c r="CM85" s="164"/>
      <c r="CN85" s="165"/>
      <c r="CO85" s="163"/>
      <c r="CP85" s="166"/>
      <c r="CQ85" s="167"/>
      <c r="CR85" s="167"/>
      <c r="CS85" s="164"/>
      <c r="CT85" s="165"/>
      <c r="CU85" s="163"/>
      <c r="CV85" s="166"/>
      <c r="CW85" s="167"/>
      <c r="CX85" s="167"/>
      <c r="CY85" s="164"/>
      <c r="CZ85" s="165"/>
      <c r="DA85" s="163"/>
      <c r="DB85" s="166"/>
      <c r="DC85" s="167"/>
      <c r="DD85" s="167"/>
      <c r="DE85" s="164"/>
      <c r="DF85" s="165"/>
      <c r="DG85" s="163"/>
      <c r="DH85" s="166"/>
      <c r="DI85" s="167"/>
      <c r="DJ85" s="167"/>
      <c r="DK85" s="164"/>
      <c r="DL85" s="165"/>
      <c r="DM85" s="163"/>
      <c r="DN85" s="166"/>
      <c r="DO85" s="167"/>
      <c r="DP85" s="167"/>
      <c r="DQ85" s="164"/>
      <c r="DR85" s="165"/>
      <c r="DS85" s="163"/>
      <c r="DT85" s="166"/>
      <c r="DU85" s="167"/>
      <c r="DV85" s="167"/>
      <c r="DW85" s="164"/>
      <c r="DX85" s="165"/>
      <c r="DY85" s="163"/>
      <c r="DZ85" s="166"/>
      <c r="EA85" s="167"/>
      <c r="EB85" s="167"/>
      <c r="EC85" s="164"/>
      <c r="ED85" s="165"/>
      <c r="EE85" s="163"/>
      <c r="EF85" s="166"/>
      <c r="EG85" s="167"/>
      <c r="EH85" s="167"/>
      <c r="EI85" s="164"/>
      <c r="EJ85" s="165"/>
      <c r="EK85" s="163"/>
      <c r="EL85" s="166"/>
      <c r="EM85" s="167"/>
      <c r="EN85" s="167"/>
      <c r="EO85" s="164"/>
      <c r="EP85" s="165"/>
      <c r="EQ85" s="163"/>
      <c r="ER85" s="166"/>
      <c r="ES85" s="167"/>
      <c r="ET85" s="167"/>
      <c r="EU85" s="164"/>
      <c r="EV85" s="165"/>
      <c r="EW85" s="163"/>
      <c r="EX85" s="166"/>
      <c r="EY85" s="167"/>
      <c r="EZ85" s="167"/>
      <c r="FA85" s="164"/>
      <c r="FB85" s="165"/>
      <c r="FC85" s="163"/>
      <c r="FD85" s="166"/>
      <c r="FE85" s="167"/>
      <c r="FF85" s="167"/>
      <c r="FG85" s="164"/>
      <c r="FH85" s="165"/>
      <c r="FI85" s="163"/>
      <c r="FJ85" s="166"/>
      <c r="FK85" s="167"/>
      <c r="FL85" s="167"/>
      <c r="FM85" s="164"/>
      <c r="FN85" s="165"/>
      <c r="FO85" s="163"/>
      <c r="FP85" s="166"/>
      <c r="FQ85" s="167"/>
      <c r="FR85" s="167"/>
      <c r="FS85" s="164"/>
      <c r="FT85" s="165"/>
      <c r="FU85" s="163"/>
      <c r="FV85" s="166"/>
      <c r="FW85" s="167"/>
      <c r="FX85" s="167"/>
      <c r="FY85" s="164"/>
      <c r="FZ85" s="165"/>
      <c r="GA85" s="163"/>
      <c r="GB85" s="166"/>
      <c r="GC85" s="167"/>
      <c r="GD85" s="167"/>
      <c r="GE85" s="164"/>
      <c r="GF85" s="165"/>
      <c r="GG85" s="163"/>
      <c r="GH85" s="166"/>
      <c r="GI85" s="167"/>
      <c r="GJ85" s="167"/>
      <c r="GK85" s="164"/>
      <c r="GL85" s="165"/>
      <c r="GM85" s="163"/>
      <c r="GN85" s="166"/>
      <c r="GO85" s="167"/>
      <c r="GP85" s="167"/>
      <c r="GQ85" s="164"/>
      <c r="GR85" s="165"/>
      <c r="GS85" s="163"/>
      <c r="GT85" s="166"/>
      <c r="GU85" s="167"/>
      <c r="GV85" s="167"/>
      <c r="GW85" s="164"/>
      <c r="GX85" s="165"/>
      <c r="GY85" s="163"/>
      <c r="GZ85" s="166"/>
      <c r="HA85" s="167"/>
      <c r="HB85" s="167"/>
      <c r="HC85" s="164"/>
      <c r="HD85" s="165"/>
      <c r="HE85" s="163"/>
      <c r="HF85" s="166"/>
      <c r="HG85" s="167"/>
      <c r="HH85" s="167"/>
      <c r="HI85" s="164"/>
      <c r="HJ85" s="165"/>
      <c r="HK85" s="163"/>
      <c r="HL85" s="166"/>
      <c r="HM85" s="167"/>
      <c r="HN85" s="167"/>
      <c r="HO85" s="164"/>
      <c r="HP85" s="165"/>
      <c r="HQ85" s="163"/>
      <c r="HR85" s="166"/>
      <c r="HS85" s="167"/>
      <c r="HT85" s="167"/>
      <c r="HU85" s="164"/>
      <c r="HV85" s="165"/>
      <c r="HW85" s="163"/>
      <c r="HX85" s="166"/>
      <c r="HY85" s="167"/>
      <c r="HZ85" s="167"/>
      <c r="IA85" s="164"/>
      <c r="IB85" s="165"/>
      <c r="IC85" s="163"/>
      <c r="ID85" s="166"/>
      <c r="IE85" s="167"/>
      <c r="IF85" s="167"/>
      <c r="IG85" s="164"/>
      <c r="IH85" s="165"/>
      <c r="II85" s="163"/>
      <c r="IJ85" s="166"/>
      <c r="IK85" s="167"/>
      <c r="IL85" s="167"/>
      <c r="IM85" s="164"/>
      <c r="IN85" s="165"/>
      <c r="IO85" s="163"/>
      <c r="IP85" s="166"/>
      <c r="IQ85" s="167"/>
      <c r="IR85" s="167"/>
      <c r="IS85" s="164"/>
      <c r="IT85" s="165"/>
      <c r="IU85" s="163"/>
      <c r="IV85" s="166"/>
    </row>
    <row r="86" spans="1:256" s="229" customFormat="1" ht="12.75">
      <c r="A86" s="227">
        <v>7</v>
      </c>
      <c r="B86" s="165" t="s">
        <v>497</v>
      </c>
      <c r="C86" s="163" t="s">
        <v>710</v>
      </c>
      <c r="D86" s="166">
        <v>1</v>
      </c>
      <c r="E86" s="167"/>
      <c r="F86" s="167">
        <f t="shared" si="1"/>
        <v>0</v>
      </c>
      <c r="G86" s="164"/>
      <c r="H86" s="165"/>
      <c r="I86" s="163"/>
      <c r="J86" s="166"/>
      <c r="K86" s="167"/>
      <c r="L86" s="167"/>
      <c r="M86" s="164"/>
      <c r="N86" s="165"/>
      <c r="O86" s="163"/>
      <c r="P86" s="166"/>
      <c r="Q86" s="167"/>
      <c r="R86" s="167"/>
      <c r="S86" s="164"/>
      <c r="T86" s="165"/>
      <c r="U86" s="163"/>
      <c r="V86" s="166"/>
      <c r="W86" s="167"/>
      <c r="X86" s="167"/>
      <c r="Y86" s="164"/>
      <c r="Z86" s="165"/>
      <c r="AA86" s="163"/>
      <c r="AB86" s="166"/>
      <c r="AC86" s="167"/>
      <c r="AD86" s="167"/>
      <c r="AE86" s="164"/>
      <c r="AF86" s="165"/>
      <c r="AG86" s="163"/>
      <c r="AH86" s="166"/>
      <c r="AI86" s="167"/>
      <c r="AJ86" s="167"/>
      <c r="AK86" s="164"/>
      <c r="AL86" s="165"/>
      <c r="AM86" s="163"/>
      <c r="AN86" s="166"/>
      <c r="AO86" s="167"/>
      <c r="AP86" s="167"/>
      <c r="AQ86" s="164"/>
      <c r="AR86" s="165"/>
      <c r="AS86" s="163"/>
      <c r="AT86" s="166"/>
      <c r="AU86" s="167"/>
      <c r="AV86" s="167"/>
      <c r="AW86" s="164"/>
      <c r="AX86" s="165"/>
      <c r="AY86" s="163"/>
      <c r="AZ86" s="166"/>
      <c r="BA86" s="167"/>
      <c r="BB86" s="167"/>
      <c r="BC86" s="164"/>
      <c r="BD86" s="165"/>
      <c r="BE86" s="163"/>
      <c r="BF86" s="166"/>
      <c r="BG86" s="167"/>
      <c r="BH86" s="167"/>
      <c r="BI86" s="164"/>
      <c r="BJ86" s="165"/>
      <c r="BK86" s="163"/>
      <c r="BL86" s="166"/>
      <c r="BM86" s="167"/>
      <c r="BN86" s="167"/>
      <c r="BO86" s="164"/>
      <c r="BP86" s="165"/>
      <c r="BQ86" s="163"/>
      <c r="BR86" s="166"/>
      <c r="BS86" s="167"/>
      <c r="BT86" s="167"/>
      <c r="BU86" s="164"/>
      <c r="BV86" s="165"/>
      <c r="BW86" s="163"/>
      <c r="BX86" s="166"/>
      <c r="BY86" s="167"/>
      <c r="BZ86" s="167"/>
      <c r="CA86" s="164"/>
      <c r="CB86" s="165"/>
      <c r="CC86" s="163"/>
      <c r="CD86" s="166"/>
      <c r="CE86" s="167"/>
      <c r="CF86" s="167"/>
      <c r="CG86" s="164"/>
      <c r="CH86" s="165"/>
      <c r="CI86" s="163"/>
      <c r="CJ86" s="166"/>
      <c r="CK86" s="167"/>
      <c r="CL86" s="167"/>
      <c r="CM86" s="164"/>
      <c r="CN86" s="165"/>
      <c r="CO86" s="163"/>
      <c r="CP86" s="166"/>
      <c r="CQ86" s="167"/>
      <c r="CR86" s="167"/>
      <c r="CS86" s="164"/>
      <c r="CT86" s="165"/>
      <c r="CU86" s="163"/>
      <c r="CV86" s="166"/>
      <c r="CW86" s="167"/>
      <c r="CX86" s="167"/>
      <c r="CY86" s="164"/>
      <c r="CZ86" s="165"/>
      <c r="DA86" s="163"/>
      <c r="DB86" s="166"/>
      <c r="DC86" s="167"/>
      <c r="DD86" s="167"/>
      <c r="DE86" s="164"/>
      <c r="DF86" s="165"/>
      <c r="DG86" s="163"/>
      <c r="DH86" s="166"/>
      <c r="DI86" s="167"/>
      <c r="DJ86" s="167"/>
      <c r="DK86" s="164"/>
      <c r="DL86" s="165"/>
      <c r="DM86" s="163"/>
      <c r="DN86" s="166"/>
      <c r="DO86" s="167"/>
      <c r="DP86" s="167"/>
      <c r="DQ86" s="164"/>
      <c r="DR86" s="165"/>
      <c r="DS86" s="163"/>
      <c r="DT86" s="166"/>
      <c r="DU86" s="167"/>
      <c r="DV86" s="167"/>
      <c r="DW86" s="164"/>
      <c r="DX86" s="165"/>
      <c r="DY86" s="163"/>
      <c r="DZ86" s="166"/>
      <c r="EA86" s="167"/>
      <c r="EB86" s="167"/>
      <c r="EC86" s="164"/>
      <c r="ED86" s="165"/>
      <c r="EE86" s="163"/>
      <c r="EF86" s="166"/>
      <c r="EG86" s="167"/>
      <c r="EH86" s="167"/>
      <c r="EI86" s="164"/>
      <c r="EJ86" s="165"/>
      <c r="EK86" s="163"/>
      <c r="EL86" s="166"/>
      <c r="EM86" s="167"/>
      <c r="EN86" s="167"/>
      <c r="EO86" s="164"/>
      <c r="EP86" s="165"/>
      <c r="EQ86" s="163"/>
      <c r="ER86" s="166"/>
      <c r="ES86" s="167"/>
      <c r="ET86" s="167"/>
      <c r="EU86" s="164"/>
      <c r="EV86" s="165"/>
      <c r="EW86" s="163"/>
      <c r="EX86" s="166"/>
      <c r="EY86" s="167"/>
      <c r="EZ86" s="167"/>
      <c r="FA86" s="164"/>
      <c r="FB86" s="165"/>
      <c r="FC86" s="163"/>
      <c r="FD86" s="166"/>
      <c r="FE86" s="167"/>
      <c r="FF86" s="167"/>
      <c r="FG86" s="164"/>
      <c r="FH86" s="165"/>
      <c r="FI86" s="163"/>
      <c r="FJ86" s="166"/>
      <c r="FK86" s="167"/>
      <c r="FL86" s="167"/>
      <c r="FM86" s="164"/>
      <c r="FN86" s="165"/>
      <c r="FO86" s="163"/>
      <c r="FP86" s="166"/>
      <c r="FQ86" s="167"/>
      <c r="FR86" s="167"/>
      <c r="FS86" s="164"/>
      <c r="FT86" s="165"/>
      <c r="FU86" s="163"/>
      <c r="FV86" s="166"/>
      <c r="FW86" s="167"/>
      <c r="FX86" s="167"/>
      <c r="FY86" s="164"/>
      <c r="FZ86" s="165"/>
      <c r="GA86" s="163"/>
      <c r="GB86" s="166"/>
      <c r="GC86" s="167"/>
      <c r="GD86" s="167"/>
      <c r="GE86" s="164"/>
      <c r="GF86" s="165"/>
      <c r="GG86" s="163"/>
      <c r="GH86" s="166"/>
      <c r="GI86" s="167"/>
      <c r="GJ86" s="167"/>
      <c r="GK86" s="164"/>
      <c r="GL86" s="165"/>
      <c r="GM86" s="163"/>
      <c r="GN86" s="166"/>
      <c r="GO86" s="167"/>
      <c r="GP86" s="167"/>
      <c r="GQ86" s="164"/>
      <c r="GR86" s="165"/>
      <c r="GS86" s="163"/>
      <c r="GT86" s="166"/>
      <c r="GU86" s="167"/>
      <c r="GV86" s="167"/>
      <c r="GW86" s="164"/>
      <c r="GX86" s="165"/>
      <c r="GY86" s="163"/>
      <c r="GZ86" s="166"/>
      <c r="HA86" s="167"/>
      <c r="HB86" s="167"/>
      <c r="HC86" s="164"/>
      <c r="HD86" s="165"/>
      <c r="HE86" s="163"/>
      <c r="HF86" s="166"/>
      <c r="HG86" s="167"/>
      <c r="HH86" s="167"/>
      <c r="HI86" s="164"/>
      <c r="HJ86" s="165"/>
      <c r="HK86" s="163"/>
      <c r="HL86" s="166"/>
      <c r="HM86" s="167"/>
      <c r="HN86" s="167"/>
      <c r="HO86" s="164"/>
      <c r="HP86" s="165"/>
      <c r="HQ86" s="163"/>
      <c r="HR86" s="166"/>
      <c r="HS86" s="167"/>
      <c r="HT86" s="167"/>
      <c r="HU86" s="164"/>
      <c r="HV86" s="165"/>
      <c r="HW86" s="163"/>
      <c r="HX86" s="166"/>
      <c r="HY86" s="167"/>
      <c r="HZ86" s="167"/>
      <c r="IA86" s="164"/>
      <c r="IB86" s="165"/>
      <c r="IC86" s="163"/>
      <c r="ID86" s="166"/>
      <c r="IE86" s="167"/>
      <c r="IF86" s="167"/>
      <c r="IG86" s="164"/>
      <c r="IH86" s="165"/>
      <c r="II86" s="163"/>
      <c r="IJ86" s="166"/>
      <c r="IK86" s="167"/>
      <c r="IL86" s="167"/>
      <c r="IM86" s="164"/>
      <c r="IN86" s="165"/>
      <c r="IO86" s="163"/>
      <c r="IP86" s="166"/>
      <c r="IQ86" s="167"/>
      <c r="IR86" s="167"/>
      <c r="IS86" s="164"/>
      <c r="IT86" s="165"/>
      <c r="IU86" s="163"/>
      <c r="IV86" s="166"/>
    </row>
    <row r="87" spans="1:256" s="229" customFormat="1" ht="22.5">
      <c r="A87" s="227">
        <v>8</v>
      </c>
      <c r="B87" s="165" t="s">
        <v>498</v>
      </c>
      <c r="C87" s="163" t="s">
        <v>710</v>
      </c>
      <c r="D87" s="166">
        <v>1</v>
      </c>
      <c r="E87" s="167"/>
      <c r="F87" s="167">
        <f t="shared" si="1"/>
        <v>0</v>
      </c>
      <c r="G87" s="164"/>
      <c r="H87" s="165"/>
      <c r="I87" s="163"/>
      <c r="J87" s="166"/>
      <c r="K87" s="167"/>
      <c r="L87" s="167"/>
      <c r="M87" s="164"/>
      <c r="N87" s="165"/>
      <c r="O87" s="163"/>
      <c r="P87" s="166"/>
      <c r="Q87" s="167"/>
      <c r="R87" s="167"/>
      <c r="S87" s="164"/>
      <c r="T87" s="165"/>
      <c r="U87" s="163"/>
      <c r="V87" s="166"/>
      <c r="W87" s="167"/>
      <c r="X87" s="167"/>
      <c r="Y87" s="164"/>
      <c r="Z87" s="165"/>
      <c r="AA87" s="163"/>
      <c r="AB87" s="166"/>
      <c r="AC87" s="167"/>
      <c r="AD87" s="167"/>
      <c r="AE87" s="164"/>
      <c r="AF87" s="165"/>
      <c r="AG87" s="163"/>
      <c r="AH87" s="166"/>
      <c r="AI87" s="167"/>
      <c r="AJ87" s="167"/>
      <c r="AK87" s="164"/>
      <c r="AL87" s="165"/>
      <c r="AM87" s="163"/>
      <c r="AN87" s="166"/>
      <c r="AO87" s="167"/>
      <c r="AP87" s="167"/>
      <c r="AQ87" s="164"/>
      <c r="AR87" s="165"/>
      <c r="AS87" s="163"/>
      <c r="AT87" s="166"/>
      <c r="AU87" s="167"/>
      <c r="AV87" s="167"/>
      <c r="AW87" s="164"/>
      <c r="AX87" s="165"/>
      <c r="AY87" s="163"/>
      <c r="AZ87" s="166"/>
      <c r="BA87" s="167"/>
      <c r="BB87" s="167"/>
      <c r="BC87" s="164"/>
      <c r="BD87" s="165"/>
      <c r="BE87" s="163"/>
      <c r="BF87" s="166"/>
      <c r="BG87" s="167"/>
      <c r="BH87" s="167"/>
      <c r="BI87" s="164"/>
      <c r="BJ87" s="165"/>
      <c r="BK87" s="163"/>
      <c r="BL87" s="166"/>
      <c r="BM87" s="167"/>
      <c r="BN87" s="167"/>
      <c r="BO87" s="164"/>
      <c r="BP87" s="165"/>
      <c r="BQ87" s="163"/>
      <c r="BR87" s="166"/>
      <c r="BS87" s="167"/>
      <c r="BT87" s="167"/>
      <c r="BU87" s="164"/>
      <c r="BV87" s="165"/>
      <c r="BW87" s="163"/>
      <c r="BX87" s="166"/>
      <c r="BY87" s="167"/>
      <c r="BZ87" s="167"/>
      <c r="CA87" s="164"/>
      <c r="CB87" s="165"/>
      <c r="CC87" s="163"/>
      <c r="CD87" s="166"/>
      <c r="CE87" s="167"/>
      <c r="CF87" s="167"/>
      <c r="CG87" s="164"/>
      <c r="CH87" s="165"/>
      <c r="CI87" s="163"/>
      <c r="CJ87" s="166"/>
      <c r="CK87" s="167"/>
      <c r="CL87" s="167"/>
      <c r="CM87" s="164"/>
      <c r="CN87" s="165"/>
      <c r="CO87" s="163"/>
      <c r="CP87" s="166"/>
      <c r="CQ87" s="167"/>
      <c r="CR87" s="167"/>
      <c r="CS87" s="164"/>
      <c r="CT87" s="165"/>
      <c r="CU87" s="163"/>
      <c r="CV87" s="166"/>
      <c r="CW87" s="167"/>
      <c r="CX87" s="167"/>
      <c r="CY87" s="164"/>
      <c r="CZ87" s="165"/>
      <c r="DA87" s="163"/>
      <c r="DB87" s="166"/>
      <c r="DC87" s="167"/>
      <c r="DD87" s="167"/>
      <c r="DE87" s="164"/>
      <c r="DF87" s="165"/>
      <c r="DG87" s="163"/>
      <c r="DH87" s="166"/>
      <c r="DI87" s="167"/>
      <c r="DJ87" s="167"/>
      <c r="DK87" s="164"/>
      <c r="DL87" s="165"/>
      <c r="DM87" s="163"/>
      <c r="DN87" s="166"/>
      <c r="DO87" s="167"/>
      <c r="DP87" s="167"/>
      <c r="DQ87" s="164"/>
      <c r="DR87" s="165"/>
      <c r="DS87" s="163"/>
      <c r="DT87" s="166"/>
      <c r="DU87" s="167"/>
      <c r="DV87" s="167"/>
      <c r="DW87" s="164"/>
      <c r="DX87" s="165"/>
      <c r="DY87" s="163"/>
      <c r="DZ87" s="166"/>
      <c r="EA87" s="167"/>
      <c r="EB87" s="167"/>
      <c r="EC87" s="164"/>
      <c r="ED87" s="165"/>
      <c r="EE87" s="163"/>
      <c r="EF87" s="166"/>
      <c r="EG87" s="167"/>
      <c r="EH87" s="167"/>
      <c r="EI87" s="164"/>
      <c r="EJ87" s="165"/>
      <c r="EK87" s="163"/>
      <c r="EL87" s="166"/>
      <c r="EM87" s="167"/>
      <c r="EN87" s="167"/>
      <c r="EO87" s="164"/>
      <c r="EP87" s="165"/>
      <c r="EQ87" s="163"/>
      <c r="ER87" s="166"/>
      <c r="ES87" s="167"/>
      <c r="ET87" s="167"/>
      <c r="EU87" s="164"/>
      <c r="EV87" s="165"/>
      <c r="EW87" s="163"/>
      <c r="EX87" s="166"/>
      <c r="EY87" s="167"/>
      <c r="EZ87" s="167"/>
      <c r="FA87" s="164"/>
      <c r="FB87" s="165"/>
      <c r="FC87" s="163"/>
      <c r="FD87" s="166"/>
      <c r="FE87" s="167"/>
      <c r="FF87" s="167"/>
      <c r="FG87" s="164"/>
      <c r="FH87" s="165"/>
      <c r="FI87" s="163"/>
      <c r="FJ87" s="166"/>
      <c r="FK87" s="167"/>
      <c r="FL87" s="167"/>
      <c r="FM87" s="164"/>
      <c r="FN87" s="165"/>
      <c r="FO87" s="163"/>
      <c r="FP87" s="166"/>
      <c r="FQ87" s="167"/>
      <c r="FR87" s="167"/>
      <c r="FS87" s="164"/>
      <c r="FT87" s="165"/>
      <c r="FU87" s="163"/>
      <c r="FV87" s="166"/>
      <c r="FW87" s="167"/>
      <c r="FX87" s="167"/>
      <c r="FY87" s="164"/>
      <c r="FZ87" s="165"/>
      <c r="GA87" s="163"/>
      <c r="GB87" s="166"/>
      <c r="GC87" s="167"/>
      <c r="GD87" s="167"/>
      <c r="GE87" s="164"/>
      <c r="GF87" s="165"/>
      <c r="GG87" s="163"/>
      <c r="GH87" s="166"/>
      <c r="GI87" s="167"/>
      <c r="GJ87" s="167"/>
      <c r="GK87" s="164"/>
      <c r="GL87" s="165"/>
      <c r="GM87" s="163"/>
      <c r="GN87" s="166"/>
      <c r="GO87" s="167"/>
      <c r="GP87" s="167"/>
      <c r="GQ87" s="164"/>
      <c r="GR87" s="165"/>
      <c r="GS87" s="163"/>
      <c r="GT87" s="166"/>
      <c r="GU87" s="167"/>
      <c r="GV87" s="167"/>
      <c r="GW87" s="164"/>
      <c r="GX87" s="165"/>
      <c r="GY87" s="163"/>
      <c r="GZ87" s="166"/>
      <c r="HA87" s="167"/>
      <c r="HB87" s="167"/>
      <c r="HC87" s="164"/>
      <c r="HD87" s="165"/>
      <c r="HE87" s="163"/>
      <c r="HF87" s="166"/>
      <c r="HG87" s="167"/>
      <c r="HH87" s="167"/>
      <c r="HI87" s="164"/>
      <c r="HJ87" s="165"/>
      <c r="HK87" s="163"/>
      <c r="HL87" s="166"/>
      <c r="HM87" s="167"/>
      <c r="HN87" s="167"/>
      <c r="HO87" s="164"/>
      <c r="HP87" s="165"/>
      <c r="HQ87" s="163"/>
      <c r="HR87" s="166"/>
      <c r="HS87" s="167"/>
      <c r="HT87" s="167"/>
      <c r="HU87" s="164"/>
      <c r="HV87" s="165"/>
      <c r="HW87" s="163"/>
      <c r="HX87" s="166"/>
      <c r="HY87" s="167"/>
      <c r="HZ87" s="167"/>
      <c r="IA87" s="164"/>
      <c r="IB87" s="165"/>
      <c r="IC87" s="163"/>
      <c r="ID87" s="166"/>
      <c r="IE87" s="167"/>
      <c r="IF87" s="167"/>
      <c r="IG87" s="164"/>
      <c r="IH87" s="165"/>
      <c r="II87" s="163"/>
      <c r="IJ87" s="166"/>
      <c r="IK87" s="167"/>
      <c r="IL87" s="167"/>
      <c r="IM87" s="164"/>
      <c r="IN87" s="165"/>
      <c r="IO87" s="163"/>
      <c r="IP87" s="166"/>
      <c r="IQ87" s="167"/>
      <c r="IR87" s="167"/>
      <c r="IS87" s="164"/>
      <c r="IT87" s="165"/>
      <c r="IU87" s="163"/>
      <c r="IV87" s="166"/>
    </row>
    <row r="88" spans="1:256" s="229" customFormat="1" ht="12.75">
      <c r="A88" s="227">
        <v>9</v>
      </c>
      <c r="B88" s="165" t="s">
        <v>499</v>
      </c>
      <c r="C88" s="163" t="s">
        <v>705</v>
      </c>
      <c r="D88" s="166">
        <v>55</v>
      </c>
      <c r="E88" s="167"/>
      <c r="F88" s="167">
        <f t="shared" si="1"/>
        <v>0</v>
      </c>
      <c r="G88" s="164"/>
      <c r="H88" s="165"/>
      <c r="I88" s="163"/>
      <c r="J88" s="166"/>
      <c r="K88" s="167"/>
      <c r="L88" s="167"/>
      <c r="M88" s="164"/>
      <c r="N88" s="165"/>
      <c r="O88" s="163"/>
      <c r="P88" s="166"/>
      <c r="Q88" s="167"/>
      <c r="R88" s="167"/>
      <c r="S88" s="164"/>
      <c r="T88" s="165"/>
      <c r="U88" s="163"/>
      <c r="V88" s="166"/>
      <c r="W88" s="167"/>
      <c r="X88" s="167"/>
      <c r="Y88" s="164"/>
      <c r="Z88" s="165"/>
      <c r="AA88" s="163"/>
      <c r="AB88" s="166"/>
      <c r="AC88" s="167"/>
      <c r="AD88" s="167"/>
      <c r="AE88" s="164"/>
      <c r="AF88" s="165"/>
      <c r="AG88" s="163"/>
      <c r="AH88" s="166"/>
      <c r="AI88" s="167"/>
      <c r="AJ88" s="167"/>
      <c r="AK88" s="164"/>
      <c r="AL88" s="165"/>
      <c r="AM88" s="163"/>
      <c r="AN88" s="166"/>
      <c r="AO88" s="167"/>
      <c r="AP88" s="167"/>
      <c r="AQ88" s="164"/>
      <c r="AR88" s="165"/>
      <c r="AS88" s="163"/>
      <c r="AT88" s="166"/>
      <c r="AU88" s="167"/>
      <c r="AV88" s="167"/>
      <c r="AW88" s="164"/>
      <c r="AX88" s="165"/>
      <c r="AY88" s="163"/>
      <c r="AZ88" s="166"/>
      <c r="BA88" s="167"/>
      <c r="BB88" s="167"/>
      <c r="BC88" s="164"/>
      <c r="BD88" s="165"/>
      <c r="BE88" s="163"/>
      <c r="BF88" s="166"/>
      <c r="BG88" s="167"/>
      <c r="BH88" s="167"/>
      <c r="BI88" s="164"/>
      <c r="BJ88" s="165"/>
      <c r="BK88" s="163"/>
      <c r="BL88" s="166"/>
      <c r="BM88" s="167"/>
      <c r="BN88" s="167"/>
      <c r="BO88" s="164"/>
      <c r="BP88" s="165"/>
      <c r="BQ88" s="163"/>
      <c r="BR88" s="166"/>
      <c r="BS88" s="167"/>
      <c r="BT88" s="167"/>
      <c r="BU88" s="164"/>
      <c r="BV88" s="165"/>
      <c r="BW88" s="163"/>
      <c r="BX88" s="166"/>
      <c r="BY88" s="167"/>
      <c r="BZ88" s="167"/>
      <c r="CA88" s="164"/>
      <c r="CB88" s="165"/>
      <c r="CC88" s="163"/>
      <c r="CD88" s="166"/>
      <c r="CE88" s="167"/>
      <c r="CF88" s="167"/>
      <c r="CG88" s="164"/>
      <c r="CH88" s="165"/>
      <c r="CI88" s="163"/>
      <c r="CJ88" s="166"/>
      <c r="CK88" s="167"/>
      <c r="CL88" s="167"/>
      <c r="CM88" s="164"/>
      <c r="CN88" s="165"/>
      <c r="CO88" s="163"/>
      <c r="CP88" s="166"/>
      <c r="CQ88" s="167"/>
      <c r="CR88" s="167"/>
      <c r="CS88" s="164"/>
      <c r="CT88" s="165"/>
      <c r="CU88" s="163"/>
      <c r="CV88" s="166"/>
      <c r="CW88" s="167"/>
      <c r="CX88" s="167"/>
      <c r="CY88" s="164"/>
      <c r="CZ88" s="165"/>
      <c r="DA88" s="163"/>
      <c r="DB88" s="166"/>
      <c r="DC88" s="167"/>
      <c r="DD88" s="167"/>
      <c r="DE88" s="164"/>
      <c r="DF88" s="165"/>
      <c r="DG88" s="163"/>
      <c r="DH88" s="166"/>
      <c r="DI88" s="167"/>
      <c r="DJ88" s="167"/>
      <c r="DK88" s="164"/>
      <c r="DL88" s="165"/>
      <c r="DM88" s="163"/>
      <c r="DN88" s="166"/>
      <c r="DO88" s="167"/>
      <c r="DP88" s="167"/>
      <c r="DQ88" s="164"/>
      <c r="DR88" s="165"/>
      <c r="DS88" s="163"/>
      <c r="DT88" s="166"/>
      <c r="DU88" s="167"/>
      <c r="DV88" s="167"/>
      <c r="DW88" s="164"/>
      <c r="DX88" s="165"/>
      <c r="DY88" s="163"/>
      <c r="DZ88" s="166"/>
      <c r="EA88" s="167"/>
      <c r="EB88" s="167"/>
      <c r="EC88" s="164"/>
      <c r="ED88" s="165"/>
      <c r="EE88" s="163"/>
      <c r="EF88" s="166"/>
      <c r="EG88" s="167"/>
      <c r="EH88" s="167"/>
      <c r="EI88" s="164"/>
      <c r="EJ88" s="165"/>
      <c r="EK88" s="163"/>
      <c r="EL88" s="166"/>
      <c r="EM88" s="167"/>
      <c r="EN88" s="167"/>
      <c r="EO88" s="164"/>
      <c r="EP88" s="165"/>
      <c r="EQ88" s="163"/>
      <c r="ER88" s="166"/>
      <c r="ES88" s="167"/>
      <c r="ET88" s="167"/>
      <c r="EU88" s="164"/>
      <c r="EV88" s="165"/>
      <c r="EW88" s="163"/>
      <c r="EX88" s="166"/>
      <c r="EY88" s="167"/>
      <c r="EZ88" s="167"/>
      <c r="FA88" s="164"/>
      <c r="FB88" s="165"/>
      <c r="FC88" s="163"/>
      <c r="FD88" s="166"/>
      <c r="FE88" s="167"/>
      <c r="FF88" s="167"/>
      <c r="FG88" s="164"/>
      <c r="FH88" s="165"/>
      <c r="FI88" s="163"/>
      <c r="FJ88" s="166"/>
      <c r="FK88" s="167"/>
      <c r="FL88" s="167"/>
      <c r="FM88" s="164"/>
      <c r="FN88" s="165"/>
      <c r="FO88" s="163"/>
      <c r="FP88" s="166"/>
      <c r="FQ88" s="167"/>
      <c r="FR88" s="167"/>
      <c r="FS88" s="164"/>
      <c r="FT88" s="165"/>
      <c r="FU88" s="163"/>
      <c r="FV88" s="166"/>
      <c r="FW88" s="167"/>
      <c r="FX88" s="167"/>
      <c r="FY88" s="164"/>
      <c r="FZ88" s="165"/>
      <c r="GA88" s="163"/>
      <c r="GB88" s="166"/>
      <c r="GC88" s="167"/>
      <c r="GD88" s="167"/>
      <c r="GE88" s="164"/>
      <c r="GF88" s="165"/>
      <c r="GG88" s="163"/>
      <c r="GH88" s="166"/>
      <c r="GI88" s="167"/>
      <c r="GJ88" s="167"/>
      <c r="GK88" s="164"/>
      <c r="GL88" s="165"/>
      <c r="GM88" s="163"/>
      <c r="GN88" s="166"/>
      <c r="GO88" s="167"/>
      <c r="GP88" s="167"/>
      <c r="GQ88" s="164"/>
      <c r="GR88" s="165"/>
      <c r="GS88" s="163"/>
      <c r="GT88" s="166"/>
      <c r="GU88" s="167"/>
      <c r="GV88" s="167"/>
      <c r="GW88" s="164"/>
      <c r="GX88" s="165"/>
      <c r="GY88" s="163"/>
      <c r="GZ88" s="166"/>
      <c r="HA88" s="167"/>
      <c r="HB88" s="167"/>
      <c r="HC88" s="164"/>
      <c r="HD88" s="165"/>
      <c r="HE88" s="163"/>
      <c r="HF88" s="166"/>
      <c r="HG88" s="167"/>
      <c r="HH88" s="167"/>
      <c r="HI88" s="164"/>
      <c r="HJ88" s="165"/>
      <c r="HK88" s="163"/>
      <c r="HL88" s="166"/>
      <c r="HM88" s="167"/>
      <c r="HN88" s="167"/>
      <c r="HO88" s="164"/>
      <c r="HP88" s="165"/>
      <c r="HQ88" s="163"/>
      <c r="HR88" s="166"/>
      <c r="HS88" s="167"/>
      <c r="HT88" s="167"/>
      <c r="HU88" s="164"/>
      <c r="HV88" s="165"/>
      <c r="HW88" s="163"/>
      <c r="HX88" s="166"/>
      <c r="HY88" s="167"/>
      <c r="HZ88" s="167"/>
      <c r="IA88" s="164"/>
      <c r="IB88" s="165"/>
      <c r="IC88" s="163"/>
      <c r="ID88" s="166"/>
      <c r="IE88" s="167"/>
      <c r="IF88" s="167"/>
      <c r="IG88" s="164"/>
      <c r="IH88" s="165"/>
      <c r="II88" s="163"/>
      <c r="IJ88" s="166"/>
      <c r="IK88" s="167"/>
      <c r="IL88" s="167"/>
      <c r="IM88" s="164"/>
      <c r="IN88" s="165"/>
      <c r="IO88" s="163"/>
      <c r="IP88" s="166"/>
      <c r="IQ88" s="167"/>
      <c r="IR88" s="167"/>
      <c r="IS88" s="164"/>
      <c r="IT88" s="165"/>
      <c r="IU88" s="163"/>
      <c r="IV88" s="166"/>
    </row>
    <row r="89" spans="1:256" s="229" customFormat="1" ht="12.75">
      <c r="A89" s="227">
        <v>10</v>
      </c>
      <c r="B89" s="165" t="s">
        <v>500</v>
      </c>
      <c r="C89" s="163" t="s">
        <v>315</v>
      </c>
      <c r="D89" s="166">
        <v>14</v>
      </c>
      <c r="E89" s="167"/>
      <c r="F89" s="167">
        <f t="shared" si="1"/>
        <v>0</v>
      </c>
      <c r="G89" s="164"/>
      <c r="H89" s="165"/>
      <c r="I89" s="163"/>
      <c r="J89" s="166"/>
      <c r="K89" s="167"/>
      <c r="L89" s="167"/>
      <c r="M89" s="164"/>
      <c r="N89" s="165"/>
      <c r="O89" s="163"/>
      <c r="P89" s="166"/>
      <c r="Q89" s="167"/>
      <c r="R89" s="167"/>
      <c r="S89" s="164"/>
      <c r="T89" s="165"/>
      <c r="U89" s="163"/>
      <c r="V89" s="166"/>
      <c r="W89" s="167"/>
      <c r="X89" s="167"/>
      <c r="Y89" s="164"/>
      <c r="Z89" s="165"/>
      <c r="AA89" s="163"/>
      <c r="AB89" s="166"/>
      <c r="AC89" s="167"/>
      <c r="AD89" s="167"/>
      <c r="AE89" s="164"/>
      <c r="AF89" s="165"/>
      <c r="AG89" s="163"/>
      <c r="AH89" s="166"/>
      <c r="AI89" s="167"/>
      <c r="AJ89" s="167"/>
      <c r="AK89" s="164"/>
      <c r="AL89" s="165"/>
      <c r="AM89" s="163"/>
      <c r="AN89" s="166"/>
      <c r="AO89" s="167"/>
      <c r="AP89" s="167"/>
      <c r="AQ89" s="164"/>
      <c r="AR89" s="165"/>
      <c r="AS89" s="163"/>
      <c r="AT89" s="166"/>
      <c r="AU89" s="167"/>
      <c r="AV89" s="167"/>
      <c r="AW89" s="164"/>
      <c r="AX89" s="165"/>
      <c r="AY89" s="163"/>
      <c r="AZ89" s="166"/>
      <c r="BA89" s="167"/>
      <c r="BB89" s="167"/>
      <c r="BC89" s="164"/>
      <c r="BD89" s="165"/>
      <c r="BE89" s="163"/>
      <c r="BF89" s="166"/>
      <c r="BG89" s="167"/>
      <c r="BH89" s="167"/>
      <c r="BI89" s="164"/>
      <c r="BJ89" s="165"/>
      <c r="BK89" s="163"/>
      <c r="BL89" s="166"/>
      <c r="BM89" s="167"/>
      <c r="BN89" s="167"/>
      <c r="BO89" s="164"/>
      <c r="BP89" s="165"/>
      <c r="BQ89" s="163"/>
      <c r="BR89" s="166"/>
      <c r="BS89" s="167"/>
      <c r="BT89" s="167"/>
      <c r="BU89" s="164"/>
      <c r="BV89" s="165"/>
      <c r="BW89" s="163"/>
      <c r="BX89" s="166"/>
      <c r="BY89" s="167"/>
      <c r="BZ89" s="167"/>
      <c r="CA89" s="164"/>
      <c r="CB89" s="165"/>
      <c r="CC89" s="163"/>
      <c r="CD89" s="166"/>
      <c r="CE89" s="167"/>
      <c r="CF89" s="167"/>
      <c r="CG89" s="164"/>
      <c r="CH89" s="165"/>
      <c r="CI89" s="163"/>
      <c r="CJ89" s="166"/>
      <c r="CK89" s="167"/>
      <c r="CL89" s="167"/>
      <c r="CM89" s="164"/>
      <c r="CN89" s="165"/>
      <c r="CO89" s="163"/>
      <c r="CP89" s="166"/>
      <c r="CQ89" s="167"/>
      <c r="CR89" s="167"/>
      <c r="CS89" s="164"/>
      <c r="CT89" s="165"/>
      <c r="CU89" s="163"/>
      <c r="CV89" s="166"/>
      <c r="CW89" s="167"/>
      <c r="CX89" s="167"/>
      <c r="CY89" s="164"/>
      <c r="CZ89" s="165"/>
      <c r="DA89" s="163"/>
      <c r="DB89" s="166"/>
      <c r="DC89" s="167"/>
      <c r="DD89" s="167"/>
      <c r="DE89" s="164"/>
      <c r="DF89" s="165"/>
      <c r="DG89" s="163"/>
      <c r="DH89" s="166"/>
      <c r="DI89" s="167"/>
      <c r="DJ89" s="167"/>
      <c r="DK89" s="164"/>
      <c r="DL89" s="165"/>
      <c r="DM89" s="163"/>
      <c r="DN89" s="166"/>
      <c r="DO89" s="167"/>
      <c r="DP89" s="167"/>
      <c r="DQ89" s="164"/>
      <c r="DR89" s="165"/>
      <c r="DS89" s="163"/>
      <c r="DT89" s="166"/>
      <c r="DU89" s="167"/>
      <c r="DV89" s="167"/>
      <c r="DW89" s="164"/>
      <c r="DX89" s="165"/>
      <c r="DY89" s="163"/>
      <c r="DZ89" s="166"/>
      <c r="EA89" s="167"/>
      <c r="EB89" s="167"/>
      <c r="EC89" s="164"/>
      <c r="ED89" s="165"/>
      <c r="EE89" s="163"/>
      <c r="EF89" s="166"/>
      <c r="EG89" s="167"/>
      <c r="EH89" s="167"/>
      <c r="EI89" s="164"/>
      <c r="EJ89" s="165"/>
      <c r="EK89" s="163"/>
      <c r="EL89" s="166"/>
      <c r="EM89" s="167"/>
      <c r="EN89" s="167"/>
      <c r="EO89" s="164"/>
      <c r="EP89" s="165"/>
      <c r="EQ89" s="163"/>
      <c r="ER89" s="166"/>
      <c r="ES89" s="167"/>
      <c r="ET89" s="167"/>
      <c r="EU89" s="164"/>
      <c r="EV89" s="165"/>
      <c r="EW89" s="163"/>
      <c r="EX89" s="166"/>
      <c r="EY89" s="167"/>
      <c r="EZ89" s="167"/>
      <c r="FA89" s="164"/>
      <c r="FB89" s="165"/>
      <c r="FC89" s="163"/>
      <c r="FD89" s="166"/>
      <c r="FE89" s="167"/>
      <c r="FF89" s="167"/>
      <c r="FG89" s="164"/>
      <c r="FH89" s="165"/>
      <c r="FI89" s="163"/>
      <c r="FJ89" s="166"/>
      <c r="FK89" s="167"/>
      <c r="FL89" s="167"/>
      <c r="FM89" s="164"/>
      <c r="FN89" s="165"/>
      <c r="FO89" s="163"/>
      <c r="FP89" s="166"/>
      <c r="FQ89" s="167"/>
      <c r="FR89" s="167"/>
      <c r="FS89" s="164"/>
      <c r="FT89" s="165"/>
      <c r="FU89" s="163"/>
      <c r="FV89" s="166"/>
      <c r="FW89" s="167"/>
      <c r="FX89" s="167"/>
      <c r="FY89" s="164"/>
      <c r="FZ89" s="165"/>
      <c r="GA89" s="163"/>
      <c r="GB89" s="166"/>
      <c r="GC89" s="167"/>
      <c r="GD89" s="167"/>
      <c r="GE89" s="164"/>
      <c r="GF89" s="165"/>
      <c r="GG89" s="163"/>
      <c r="GH89" s="166"/>
      <c r="GI89" s="167"/>
      <c r="GJ89" s="167"/>
      <c r="GK89" s="164"/>
      <c r="GL89" s="165"/>
      <c r="GM89" s="163"/>
      <c r="GN89" s="166"/>
      <c r="GO89" s="167"/>
      <c r="GP89" s="167"/>
      <c r="GQ89" s="164"/>
      <c r="GR89" s="165"/>
      <c r="GS89" s="163"/>
      <c r="GT89" s="166"/>
      <c r="GU89" s="167"/>
      <c r="GV89" s="167"/>
      <c r="GW89" s="164"/>
      <c r="GX89" s="165"/>
      <c r="GY89" s="163"/>
      <c r="GZ89" s="166"/>
      <c r="HA89" s="167"/>
      <c r="HB89" s="167"/>
      <c r="HC89" s="164"/>
      <c r="HD89" s="165"/>
      <c r="HE89" s="163"/>
      <c r="HF89" s="166"/>
      <c r="HG89" s="167"/>
      <c r="HH89" s="167"/>
      <c r="HI89" s="164"/>
      <c r="HJ89" s="165"/>
      <c r="HK89" s="163"/>
      <c r="HL89" s="166"/>
      <c r="HM89" s="167"/>
      <c r="HN89" s="167"/>
      <c r="HO89" s="164"/>
      <c r="HP89" s="165"/>
      <c r="HQ89" s="163"/>
      <c r="HR89" s="166"/>
      <c r="HS89" s="167"/>
      <c r="HT89" s="167"/>
      <c r="HU89" s="164"/>
      <c r="HV89" s="165"/>
      <c r="HW89" s="163"/>
      <c r="HX89" s="166"/>
      <c r="HY89" s="167"/>
      <c r="HZ89" s="167"/>
      <c r="IA89" s="164"/>
      <c r="IB89" s="165"/>
      <c r="IC89" s="163"/>
      <c r="ID89" s="166"/>
      <c r="IE89" s="167"/>
      <c r="IF89" s="167"/>
      <c r="IG89" s="164"/>
      <c r="IH89" s="165"/>
      <c r="II89" s="163"/>
      <c r="IJ89" s="166"/>
      <c r="IK89" s="167"/>
      <c r="IL89" s="167"/>
      <c r="IM89" s="164"/>
      <c r="IN89" s="165"/>
      <c r="IO89" s="163"/>
      <c r="IP89" s="166"/>
      <c r="IQ89" s="167"/>
      <c r="IR89" s="167"/>
      <c r="IS89" s="164"/>
      <c r="IT89" s="165"/>
      <c r="IU89" s="163"/>
      <c r="IV89" s="166"/>
    </row>
    <row r="90" spans="1:256" s="229" customFormat="1" ht="12.75">
      <c r="A90" s="137"/>
      <c r="B90" s="138" t="s">
        <v>501</v>
      </c>
      <c r="C90" s="132"/>
      <c r="D90" s="132"/>
      <c r="E90" s="132"/>
      <c r="F90" s="139"/>
      <c r="G90" s="138"/>
      <c r="H90" s="138"/>
      <c r="I90" s="132"/>
      <c r="J90" s="132"/>
      <c r="K90" s="132"/>
      <c r="L90" s="139"/>
      <c r="M90" s="138"/>
      <c r="N90" s="138"/>
      <c r="O90" s="132"/>
      <c r="P90" s="132"/>
      <c r="Q90" s="132"/>
      <c r="R90" s="139"/>
      <c r="S90" s="138"/>
      <c r="T90" s="138"/>
      <c r="U90" s="132"/>
      <c r="V90" s="132"/>
      <c r="W90" s="132"/>
      <c r="X90" s="139"/>
      <c r="Y90" s="138"/>
      <c r="Z90" s="138"/>
      <c r="AA90" s="132"/>
      <c r="AB90" s="132"/>
      <c r="AC90" s="132"/>
      <c r="AD90" s="139"/>
      <c r="AE90" s="138"/>
      <c r="AF90" s="138"/>
      <c r="AG90" s="132"/>
      <c r="AH90" s="132"/>
      <c r="AI90" s="132"/>
      <c r="AJ90" s="139"/>
      <c r="AK90" s="138"/>
      <c r="AL90" s="138"/>
      <c r="AM90" s="132"/>
      <c r="AN90" s="132"/>
      <c r="AO90" s="132"/>
      <c r="AP90" s="139"/>
      <c r="AQ90" s="138"/>
      <c r="AR90" s="138"/>
      <c r="AS90" s="132"/>
      <c r="AT90" s="132"/>
      <c r="AU90" s="132"/>
      <c r="AV90" s="139"/>
      <c r="AW90" s="138"/>
      <c r="AX90" s="138"/>
      <c r="AY90" s="132"/>
      <c r="AZ90" s="132"/>
      <c r="BA90" s="132"/>
      <c r="BB90" s="139"/>
      <c r="BC90" s="138"/>
      <c r="BD90" s="138"/>
      <c r="BE90" s="132"/>
      <c r="BF90" s="132"/>
      <c r="BG90" s="132"/>
      <c r="BH90" s="139"/>
      <c r="BI90" s="138"/>
      <c r="BJ90" s="138"/>
      <c r="BK90" s="132"/>
      <c r="BL90" s="132"/>
      <c r="BM90" s="132"/>
      <c r="BN90" s="139"/>
      <c r="BO90" s="138"/>
      <c r="BP90" s="138"/>
      <c r="BQ90" s="132"/>
      <c r="BR90" s="132"/>
      <c r="BS90" s="132"/>
      <c r="BT90" s="139"/>
      <c r="BU90" s="138"/>
      <c r="BV90" s="138"/>
      <c r="BW90" s="132"/>
      <c r="BX90" s="132"/>
      <c r="BY90" s="132"/>
      <c r="BZ90" s="139"/>
      <c r="CA90" s="138"/>
      <c r="CB90" s="138"/>
      <c r="CC90" s="132"/>
      <c r="CD90" s="132"/>
      <c r="CE90" s="132"/>
      <c r="CF90" s="139"/>
      <c r="CG90" s="138"/>
      <c r="CH90" s="138"/>
      <c r="CI90" s="132"/>
      <c r="CJ90" s="132"/>
      <c r="CK90" s="132"/>
      <c r="CL90" s="139"/>
      <c r="CM90" s="138"/>
      <c r="CN90" s="138"/>
      <c r="CO90" s="132"/>
      <c r="CP90" s="132"/>
      <c r="CQ90" s="132"/>
      <c r="CR90" s="139"/>
      <c r="CS90" s="138"/>
      <c r="CT90" s="138"/>
      <c r="CU90" s="132"/>
      <c r="CV90" s="132"/>
      <c r="CW90" s="132"/>
      <c r="CX90" s="139"/>
      <c r="CY90" s="138"/>
      <c r="CZ90" s="138"/>
      <c r="DA90" s="132"/>
      <c r="DB90" s="132"/>
      <c r="DC90" s="132"/>
      <c r="DD90" s="139"/>
      <c r="DE90" s="138"/>
      <c r="DF90" s="138"/>
      <c r="DG90" s="132"/>
      <c r="DH90" s="132"/>
      <c r="DI90" s="132"/>
      <c r="DJ90" s="139"/>
      <c r="DK90" s="138"/>
      <c r="DL90" s="138"/>
      <c r="DM90" s="132"/>
      <c r="DN90" s="132"/>
      <c r="DO90" s="132"/>
      <c r="DP90" s="139"/>
      <c r="DQ90" s="138"/>
      <c r="DR90" s="138"/>
      <c r="DS90" s="132"/>
      <c r="DT90" s="132"/>
      <c r="DU90" s="132"/>
      <c r="DV90" s="139"/>
      <c r="DW90" s="138"/>
      <c r="DX90" s="138"/>
      <c r="DY90" s="132"/>
      <c r="DZ90" s="132"/>
      <c r="EA90" s="132"/>
      <c r="EB90" s="139"/>
      <c r="EC90" s="138"/>
      <c r="ED90" s="138"/>
      <c r="EE90" s="132"/>
      <c r="EF90" s="132"/>
      <c r="EG90" s="132"/>
      <c r="EH90" s="139"/>
      <c r="EI90" s="138"/>
      <c r="EJ90" s="138"/>
      <c r="EK90" s="132"/>
      <c r="EL90" s="132"/>
      <c r="EM90" s="132"/>
      <c r="EN90" s="139"/>
      <c r="EO90" s="138"/>
      <c r="EP90" s="138"/>
      <c r="EQ90" s="132"/>
      <c r="ER90" s="132"/>
      <c r="ES90" s="132"/>
      <c r="ET90" s="139"/>
      <c r="EU90" s="138"/>
      <c r="EV90" s="138"/>
      <c r="EW90" s="132"/>
      <c r="EX90" s="132"/>
      <c r="EY90" s="132"/>
      <c r="EZ90" s="139"/>
      <c r="FA90" s="138"/>
      <c r="FB90" s="138"/>
      <c r="FC90" s="132"/>
      <c r="FD90" s="132"/>
      <c r="FE90" s="132"/>
      <c r="FF90" s="139"/>
      <c r="FG90" s="138"/>
      <c r="FH90" s="138"/>
      <c r="FI90" s="132"/>
      <c r="FJ90" s="132"/>
      <c r="FK90" s="132"/>
      <c r="FL90" s="139"/>
      <c r="FM90" s="138"/>
      <c r="FN90" s="138"/>
      <c r="FO90" s="132"/>
      <c r="FP90" s="132"/>
      <c r="FQ90" s="132"/>
      <c r="FR90" s="139"/>
      <c r="FS90" s="138"/>
      <c r="FT90" s="138"/>
      <c r="FU90" s="132"/>
      <c r="FV90" s="132"/>
      <c r="FW90" s="132"/>
      <c r="FX90" s="139"/>
      <c r="FY90" s="138"/>
      <c r="FZ90" s="138"/>
      <c r="GA90" s="132"/>
      <c r="GB90" s="132"/>
      <c r="GC90" s="132"/>
      <c r="GD90" s="139"/>
      <c r="GE90" s="138"/>
      <c r="GF90" s="138"/>
      <c r="GG90" s="132"/>
      <c r="GH90" s="132"/>
      <c r="GI90" s="132"/>
      <c r="GJ90" s="139"/>
      <c r="GK90" s="138"/>
      <c r="GL90" s="138"/>
      <c r="GM90" s="132"/>
      <c r="GN90" s="132"/>
      <c r="GO90" s="132"/>
      <c r="GP90" s="139"/>
      <c r="GQ90" s="138"/>
      <c r="GR90" s="138"/>
      <c r="GS90" s="132"/>
      <c r="GT90" s="132"/>
      <c r="GU90" s="132"/>
      <c r="GV90" s="139"/>
      <c r="GW90" s="138"/>
      <c r="GX90" s="138"/>
      <c r="GY90" s="132"/>
      <c r="GZ90" s="132"/>
      <c r="HA90" s="132"/>
      <c r="HB90" s="139"/>
      <c r="HC90" s="138"/>
      <c r="HD90" s="138"/>
      <c r="HE90" s="132"/>
      <c r="HF90" s="132"/>
      <c r="HG90" s="132"/>
      <c r="HH90" s="139"/>
      <c r="HI90" s="138"/>
      <c r="HJ90" s="138"/>
      <c r="HK90" s="132"/>
      <c r="HL90" s="132"/>
      <c r="HM90" s="132"/>
      <c r="HN90" s="139"/>
      <c r="HO90" s="138"/>
      <c r="HP90" s="138"/>
      <c r="HQ90" s="132"/>
      <c r="HR90" s="132"/>
      <c r="HS90" s="132"/>
      <c r="HT90" s="139"/>
      <c r="HU90" s="138"/>
      <c r="HV90" s="138"/>
      <c r="HW90" s="132"/>
      <c r="HX90" s="132"/>
      <c r="HY90" s="132"/>
      <c r="HZ90" s="139"/>
      <c r="IA90" s="138"/>
      <c r="IB90" s="138"/>
      <c r="IC90" s="132"/>
      <c r="ID90" s="132"/>
      <c r="IE90" s="132"/>
      <c r="IF90" s="139"/>
      <c r="IG90" s="138"/>
      <c r="IH90" s="138"/>
      <c r="II90" s="132"/>
      <c r="IJ90" s="132"/>
      <c r="IK90" s="132"/>
      <c r="IL90" s="139"/>
      <c r="IM90" s="138"/>
      <c r="IN90" s="138"/>
      <c r="IO90" s="132"/>
      <c r="IP90" s="132"/>
      <c r="IQ90" s="132"/>
      <c r="IR90" s="139"/>
      <c r="IS90" s="138"/>
      <c r="IT90" s="138"/>
      <c r="IU90" s="132"/>
      <c r="IV90" s="132"/>
    </row>
    <row r="91" spans="1:256" s="229" customFormat="1" ht="22.5">
      <c r="A91" s="227">
        <v>11</v>
      </c>
      <c r="B91" s="165" t="s">
        <v>502</v>
      </c>
      <c r="C91" s="163" t="s">
        <v>710</v>
      </c>
      <c r="D91" s="166">
        <v>1</v>
      </c>
      <c r="E91" s="167"/>
      <c r="F91" s="167">
        <f t="shared" si="1"/>
        <v>0</v>
      </c>
      <c r="G91" s="164"/>
      <c r="H91" s="165"/>
      <c r="I91" s="163"/>
      <c r="J91" s="166"/>
      <c r="K91" s="167"/>
      <c r="L91" s="167"/>
      <c r="M91" s="164"/>
      <c r="N91" s="165"/>
      <c r="O91" s="163"/>
      <c r="P91" s="166"/>
      <c r="Q91" s="167"/>
      <c r="R91" s="167"/>
      <c r="S91" s="164"/>
      <c r="T91" s="165"/>
      <c r="U91" s="163"/>
      <c r="V91" s="166"/>
      <c r="W91" s="167"/>
      <c r="X91" s="167"/>
      <c r="Y91" s="164"/>
      <c r="Z91" s="165"/>
      <c r="AA91" s="163"/>
      <c r="AB91" s="166"/>
      <c r="AC91" s="167"/>
      <c r="AD91" s="167"/>
      <c r="AE91" s="164"/>
      <c r="AF91" s="165"/>
      <c r="AG91" s="163"/>
      <c r="AH91" s="166"/>
      <c r="AI91" s="167"/>
      <c r="AJ91" s="167"/>
      <c r="AK91" s="164"/>
      <c r="AL91" s="165"/>
      <c r="AM91" s="163"/>
      <c r="AN91" s="166"/>
      <c r="AO91" s="167"/>
      <c r="AP91" s="167"/>
      <c r="AQ91" s="164"/>
      <c r="AR91" s="165"/>
      <c r="AS91" s="163"/>
      <c r="AT91" s="166"/>
      <c r="AU91" s="167"/>
      <c r="AV91" s="167"/>
      <c r="AW91" s="164"/>
      <c r="AX91" s="165"/>
      <c r="AY91" s="163"/>
      <c r="AZ91" s="166"/>
      <c r="BA91" s="167"/>
      <c r="BB91" s="167"/>
      <c r="BC91" s="164"/>
      <c r="BD91" s="165"/>
      <c r="BE91" s="163"/>
      <c r="BF91" s="166"/>
      <c r="BG91" s="167"/>
      <c r="BH91" s="167"/>
      <c r="BI91" s="164"/>
      <c r="BJ91" s="165"/>
      <c r="BK91" s="163"/>
      <c r="BL91" s="166"/>
      <c r="BM91" s="167"/>
      <c r="BN91" s="167"/>
      <c r="BO91" s="164"/>
      <c r="BP91" s="165"/>
      <c r="BQ91" s="163"/>
      <c r="BR91" s="166"/>
      <c r="BS91" s="167"/>
      <c r="BT91" s="167"/>
      <c r="BU91" s="164"/>
      <c r="BV91" s="165"/>
      <c r="BW91" s="163"/>
      <c r="BX91" s="166"/>
      <c r="BY91" s="167"/>
      <c r="BZ91" s="167"/>
      <c r="CA91" s="164"/>
      <c r="CB91" s="165"/>
      <c r="CC91" s="163"/>
      <c r="CD91" s="166"/>
      <c r="CE91" s="167"/>
      <c r="CF91" s="167"/>
      <c r="CG91" s="164"/>
      <c r="CH91" s="165"/>
      <c r="CI91" s="163"/>
      <c r="CJ91" s="166"/>
      <c r="CK91" s="167"/>
      <c r="CL91" s="167"/>
      <c r="CM91" s="164"/>
      <c r="CN91" s="165"/>
      <c r="CO91" s="163"/>
      <c r="CP91" s="166"/>
      <c r="CQ91" s="167"/>
      <c r="CR91" s="167"/>
      <c r="CS91" s="164"/>
      <c r="CT91" s="165"/>
      <c r="CU91" s="163"/>
      <c r="CV91" s="166"/>
      <c r="CW91" s="167"/>
      <c r="CX91" s="167"/>
      <c r="CY91" s="164"/>
      <c r="CZ91" s="165"/>
      <c r="DA91" s="163"/>
      <c r="DB91" s="166"/>
      <c r="DC91" s="167"/>
      <c r="DD91" s="167"/>
      <c r="DE91" s="164"/>
      <c r="DF91" s="165"/>
      <c r="DG91" s="163"/>
      <c r="DH91" s="166"/>
      <c r="DI91" s="167"/>
      <c r="DJ91" s="167"/>
      <c r="DK91" s="164"/>
      <c r="DL91" s="165"/>
      <c r="DM91" s="163"/>
      <c r="DN91" s="166"/>
      <c r="DO91" s="167"/>
      <c r="DP91" s="167"/>
      <c r="DQ91" s="164"/>
      <c r="DR91" s="165"/>
      <c r="DS91" s="163"/>
      <c r="DT91" s="166"/>
      <c r="DU91" s="167"/>
      <c r="DV91" s="167"/>
      <c r="DW91" s="164"/>
      <c r="DX91" s="165"/>
      <c r="DY91" s="163"/>
      <c r="DZ91" s="166"/>
      <c r="EA91" s="167"/>
      <c r="EB91" s="167"/>
      <c r="EC91" s="164"/>
      <c r="ED91" s="165"/>
      <c r="EE91" s="163"/>
      <c r="EF91" s="166"/>
      <c r="EG91" s="167"/>
      <c r="EH91" s="167"/>
      <c r="EI91" s="164"/>
      <c r="EJ91" s="165"/>
      <c r="EK91" s="163"/>
      <c r="EL91" s="166"/>
      <c r="EM91" s="167"/>
      <c r="EN91" s="167"/>
      <c r="EO91" s="164"/>
      <c r="EP91" s="165"/>
      <c r="EQ91" s="163"/>
      <c r="ER91" s="166"/>
      <c r="ES91" s="167"/>
      <c r="ET91" s="167"/>
      <c r="EU91" s="164"/>
      <c r="EV91" s="165"/>
      <c r="EW91" s="163"/>
      <c r="EX91" s="166"/>
      <c r="EY91" s="167"/>
      <c r="EZ91" s="167"/>
      <c r="FA91" s="164"/>
      <c r="FB91" s="165"/>
      <c r="FC91" s="163"/>
      <c r="FD91" s="166"/>
      <c r="FE91" s="167"/>
      <c r="FF91" s="167"/>
      <c r="FG91" s="164"/>
      <c r="FH91" s="165"/>
      <c r="FI91" s="163"/>
      <c r="FJ91" s="166"/>
      <c r="FK91" s="167"/>
      <c r="FL91" s="167"/>
      <c r="FM91" s="164"/>
      <c r="FN91" s="165"/>
      <c r="FO91" s="163"/>
      <c r="FP91" s="166"/>
      <c r="FQ91" s="167"/>
      <c r="FR91" s="167"/>
      <c r="FS91" s="164"/>
      <c r="FT91" s="165"/>
      <c r="FU91" s="163"/>
      <c r="FV91" s="166"/>
      <c r="FW91" s="167"/>
      <c r="FX91" s="167"/>
      <c r="FY91" s="164"/>
      <c r="FZ91" s="165"/>
      <c r="GA91" s="163"/>
      <c r="GB91" s="166"/>
      <c r="GC91" s="167"/>
      <c r="GD91" s="167"/>
      <c r="GE91" s="164"/>
      <c r="GF91" s="165"/>
      <c r="GG91" s="163"/>
      <c r="GH91" s="166"/>
      <c r="GI91" s="167"/>
      <c r="GJ91" s="167"/>
      <c r="GK91" s="164"/>
      <c r="GL91" s="165"/>
      <c r="GM91" s="163"/>
      <c r="GN91" s="166"/>
      <c r="GO91" s="167"/>
      <c r="GP91" s="167"/>
      <c r="GQ91" s="164"/>
      <c r="GR91" s="165"/>
      <c r="GS91" s="163"/>
      <c r="GT91" s="166"/>
      <c r="GU91" s="167"/>
      <c r="GV91" s="167"/>
      <c r="GW91" s="164"/>
      <c r="GX91" s="165"/>
      <c r="GY91" s="163"/>
      <c r="GZ91" s="166"/>
      <c r="HA91" s="167"/>
      <c r="HB91" s="167"/>
      <c r="HC91" s="164"/>
      <c r="HD91" s="165"/>
      <c r="HE91" s="163"/>
      <c r="HF91" s="166"/>
      <c r="HG91" s="167"/>
      <c r="HH91" s="167"/>
      <c r="HI91" s="164"/>
      <c r="HJ91" s="165"/>
      <c r="HK91" s="163"/>
      <c r="HL91" s="166"/>
      <c r="HM91" s="167"/>
      <c r="HN91" s="167"/>
      <c r="HO91" s="164"/>
      <c r="HP91" s="165"/>
      <c r="HQ91" s="163"/>
      <c r="HR91" s="166"/>
      <c r="HS91" s="167"/>
      <c r="HT91" s="167"/>
      <c r="HU91" s="164"/>
      <c r="HV91" s="165"/>
      <c r="HW91" s="163"/>
      <c r="HX91" s="166"/>
      <c r="HY91" s="167"/>
      <c r="HZ91" s="167"/>
      <c r="IA91" s="164"/>
      <c r="IB91" s="165"/>
      <c r="IC91" s="163"/>
      <c r="ID91" s="166"/>
      <c r="IE91" s="167"/>
      <c r="IF91" s="167"/>
      <c r="IG91" s="164"/>
      <c r="IH91" s="165"/>
      <c r="II91" s="163"/>
      <c r="IJ91" s="166"/>
      <c r="IK91" s="167"/>
      <c r="IL91" s="167"/>
      <c r="IM91" s="164"/>
      <c r="IN91" s="165"/>
      <c r="IO91" s="163"/>
      <c r="IP91" s="166"/>
      <c r="IQ91" s="167"/>
      <c r="IR91" s="167"/>
      <c r="IS91" s="164"/>
      <c r="IT91" s="165"/>
      <c r="IU91" s="163"/>
      <c r="IV91" s="166"/>
    </row>
    <row r="92" spans="1:256" s="229" customFormat="1" ht="12.75">
      <c r="A92" s="227">
        <v>12</v>
      </c>
      <c r="B92" s="165" t="s">
        <v>503</v>
      </c>
      <c r="C92" s="163" t="s">
        <v>315</v>
      </c>
      <c r="D92" s="166">
        <v>1</v>
      </c>
      <c r="E92" s="167"/>
      <c r="F92" s="167">
        <f t="shared" si="1"/>
        <v>0</v>
      </c>
      <c r="G92" s="164"/>
      <c r="H92" s="165"/>
      <c r="I92" s="163"/>
      <c r="J92" s="166"/>
      <c r="K92" s="167"/>
      <c r="L92" s="167"/>
      <c r="M92" s="164"/>
      <c r="N92" s="165"/>
      <c r="O92" s="163"/>
      <c r="P92" s="166"/>
      <c r="Q92" s="167"/>
      <c r="R92" s="167"/>
      <c r="S92" s="164"/>
      <c r="T92" s="165"/>
      <c r="U92" s="163"/>
      <c r="V92" s="166"/>
      <c r="W92" s="167"/>
      <c r="X92" s="167"/>
      <c r="Y92" s="164"/>
      <c r="Z92" s="165"/>
      <c r="AA92" s="163"/>
      <c r="AB92" s="166"/>
      <c r="AC92" s="167"/>
      <c r="AD92" s="167"/>
      <c r="AE92" s="164"/>
      <c r="AF92" s="165"/>
      <c r="AG92" s="163"/>
      <c r="AH92" s="166"/>
      <c r="AI92" s="167"/>
      <c r="AJ92" s="167"/>
      <c r="AK92" s="164"/>
      <c r="AL92" s="165"/>
      <c r="AM92" s="163"/>
      <c r="AN92" s="166"/>
      <c r="AO92" s="167"/>
      <c r="AP92" s="167"/>
      <c r="AQ92" s="164"/>
      <c r="AR92" s="165"/>
      <c r="AS92" s="163"/>
      <c r="AT92" s="166"/>
      <c r="AU92" s="167"/>
      <c r="AV92" s="167"/>
      <c r="AW92" s="164"/>
      <c r="AX92" s="165"/>
      <c r="AY92" s="163"/>
      <c r="AZ92" s="166"/>
      <c r="BA92" s="167"/>
      <c r="BB92" s="167"/>
      <c r="BC92" s="164"/>
      <c r="BD92" s="165"/>
      <c r="BE92" s="163"/>
      <c r="BF92" s="166"/>
      <c r="BG92" s="167"/>
      <c r="BH92" s="167"/>
      <c r="BI92" s="164"/>
      <c r="BJ92" s="165"/>
      <c r="BK92" s="163"/>
      <c r="BL92" s="166"/>
      <c r="BM92" s="167"/>
      <c r="BN92" s="167"/>
      <c r="BO92" s="164"/>
      <c r="BP92" s="165"/>
      <c r="BQ92" s="163"/>
      <c r="BR92" s="166"/>
      <c r="BS92" s="167"/>
      <c r="BT92" s="167"/>
      <c r="BU92" s="164"/>
      <c r="BV92" s="165"/>
      <c r="BW92" s="163"/>
      <c r="BX92" s="166"/>
      <c r="BY92" s="167"/>
      <c r="BZ92" s="167"/>
      <c r="CA92" s="164"/>
      <c r="CB92" s="165"/>
      <c r="CC92" s="163"/>
      <c r="CD92" s="166"/>
      <c r="CE92" s="167"/>
      <c r="CF92" s="167"/>
      <c r="CG92" s="164"/>
      <c r="CH92" s="165"/>
      <c r="CI92" s="163"/>
      <c r="CJ92" s="166"/>
      <c r="CK92" s="167"/>
      <c r="CL92" s="167"/>
      <c r="CM92" s="164"/>
      <c r="CN92" s="165"/>
      <c r="CO92" s="163"/>
      <c r="CP92" s="166"/>
      <c r="CQ92" s="167"/>
      <c r="CR92" s="167"/>
      <c r="CS92" s="164"/>
      <c r="CT92" s="165"/>
      <c r="CU92" s="163"/>
      <c r="CV92" s="166"/>
      <c r="CW92" s="167"/>
      <c r="CX92" s="167"/>
      <c r="CY92" s="164"/>
      <c r="CZ92" s="165"/>
      <c r="DA92" s="163"/>
      <c r="DB92" s="166"/>
      <c r="DC92" s="167"/>
      <c r="DD92" s="167"/>
      <c r="DE92" s="164"/>
      <c r="DF92" s="165"/>
      <c r="DG92" s="163"/>
      <c r="DH92" s="166"/>
      <c r="DI92" s="167"/>
      <c r="DJ92" s="167"/>
      <c r="DK92" s="164"/>
      <c r="DL92" s="165"/>
      <c r="DM92" s="163"/>
      <c r="DN92" s="166"/>
      <c r="DO92" s="167"/>
      <c r="DP92" s="167"/>
      <c r="DQ92" s="164"/>
      <c r="DR92" s="165"/>
      <c r="DS92" s="163"/>
      <c r="DT92" s="166"/>
      <c r="DU92" s="167"/>
      <c r="DV92" s="167"/>
      <c r="DW92" s="164"/>
      <c r="DX92" s="165"/>
      <c r="DY92" s="163"/>
      <c r="DZ92" s="166"/>
      <c r="EA92" s="167"/>
      <c r="EB92" s="167"/>
      <c r="EC92" s="164"/>
      <c r="ED92" s="165"/>
      <c r="EE92" s="163"/>
      <c r="EF92" s="166"/>
      <c r="EG92" s="167"/>
      <c r="EH92" s="167"/>
      <c r="EI92" s="164"/>
      <c r="EJ92" s="165"/>
      <c r="EK92" s="163"/>
      <c r="EL92" s="166"/>
      <c r="EM92" s="167"/>
      <c r="EN92" s="167"/>
      <c r="EO92" s="164"/>
      <c r="EP92" s="165"/>
      <c r="EQ92" s="163"/>
      <c r="ER92" s="166"/>
      <c r="ES92" s="167"/>
      <c r="ET92" s="167"/>
      <c r="EU92" s="164"/>
      <c r="EV92" s="165"/>
      <c r="EW92" s="163"/>
      <c r="EX92" s="166"/>
      <c r="EY92" s="167"/>
      <c r="EZ92" s="167"/>
      <c r="FA92" s="164"/>
      <c r="FB92" s="165"/>
      <c r="FC92" s="163"/>
      <c r="FD92" s="166"/>
      <c r="FE92" s="167"/>
      <c r="FF92" s="167"/>
      <c r="FG92" s="164"/>
      <c r="FH92" s="165"/>
      <c r="FI92" s="163"/>
      <c r="FJ92" s="166"/>
      <c r="FK92" s="167"/>
      <c r="FL92" s="167"/>
      <c r="FM92" s="164"/>
      <c r="FN92" s="165"/>
      <c r="FO92" s="163"/>
      <c r="FP92" s="166"/>
      <c r="FQ92" s="167"/>
      <c r="FR92" s="167"/>
      <c r="FS92" s="164"/>
      <c r="FT92" s="165"/>
      <c r="FU92" s="163"/>
      <c r="FV92" s="166"/>
      <c r="FW92" s="167"/>
      <c r="FX92" s="167"/>
      <c r="FY92" s="164"/>
      <c r="FZ92" s="165"/>
      <c r="GA92" s="163"/>
      <c r="GB92" s="166"/>
      <c r="GC92" s="167"/>
      <c r="GD92" s="167"/>
      <c r="GE92" s="164"/>
      <c r="GF92" s="165"/>
      <c r="GG92" s="163"/>
      <c r="GH92" s="166"/>
      <c r="GI92" s="167"/>
      <c r="GJ92" s="167"/>
      <c r="GK92" s="164"/>
      <c r="GL92" s="165"/>
      <c r="GM92" s="163"/>
      <c r="GN92" s="166"/>
      <c r="GO92" s="167"/>
      <c r="GP92" s="167"/>
      <c r="GQ92" s="164"/>
      <c r="GR92" s="165"/>
      <c r="GS92" s="163"/>
      <c r="GT92" s="166"/>
      <c r="GU92" s="167"/>
      <c r="GV92" s="167"/>
      <c r="GW92" s="164"/>
      <c r="GX92" s="165"/>
      <c r="GY92" s="163"/>
      <c r="GZ92" s="166"/>
      <c r="HA92" s="167"/>
      <c r="HB92" s="167"/>
      <c r="HC92" s="164"/>
      <c r="HD92" s="165"/>
      <c r="HE92" s="163"/>
      <c r="HF92" s="166"/>
      <c r="HG92" s="167"/>
      <c r="HH92" s="167"/>
      <c r="HI92" s="164"/>
      <c r="HJ92" s="165"/>
      <c r="HK92" s="163"/>
      <c r="HL92" s="166"/>
      <c r="HM92" s="167"/>
      <c r="HN92" s="167"/>
      <c r="HO92" s="164"/>
      <c r="HP92" s="165"/>
      <c r="HQ92" s="163"/>
      <c r="HR92" s="166"/>
      <c r="HS92" s="167"/>
      <c r="HT92" s="167"/>
      <c r="HU92" s="164"/>
      <c r="HV92" s="165"/>
      <c r="HW92" s="163"/>
      <c r="HX92" s="166"/>
      <c r="HY92" s="167"/>
      <c r="HZ92" s="167"/>
      <c r="IA92" s="164"/>
      <c r="IB92" s="165"/>
      <c r="IC92" s="163"/>
      <c r="ID92" s="166"/>
      <c r="IE92" s="167"/>
      <c r="IF92" s="167"/>
      <c r="IG92" s="164"/>
      <c r="IH92" s="165"/>
      <c r="II92" s="163"/>
      <c r="IJ92" s="166"/>
      <c r="IK92" s="167"/>
      <c r="IL92" s="167"/>
      <c r="IM92" s="164"/>
      <c r="IN92" s="165"/>
      <c r="IO92" s="163"/>
      <c r="IP92" s="166"/>
      <c r="IQ92" s="167"/>
      <c r="IR92" s="167"/>
      <c r="IS92" s="164"/>
      <c r="IT92" s="165"/>
      <c r="IU92" s="163"/>
      <c r="IV92" s="166"/>
    </row>
    <row r="93" spans="1:256" s="229" customFormat="1" ht="12.75">
      <c r="A93" s="227">
        <v>13</v>
      </c>
      <c r="B93" s="165" t="s">
        <v>504</v>
      </c>
      <c r="C93" s="163" t="s">
        <v>315</v>
      </c>
      <c r="D93" s="166">
        <v>1</v>
      </c>
      <c r="E93" s="167"/>
      <c r="F93" s="167">
        <f t="shared" si="1"/>
        <v>0</v>
      </c>
      <c r="G93" s="164"/>
      <c r="H93" s="165"/>
      <c r="I93" s="163"/>
      <c r="J93" s="166"/>
      <c r="K93" s="167"/>
      <c r="L93" s="167"/>
      <c r="M93" s="164"/>
      <c r="N93" s="165"/>
      <c r="O93" s="163"/>
      <c r="P93" s="166"/>
      <c r="Q93" s="167"/>
      <c r="R93" s="167"/>
      <c r="S93" s="164"/>
      <c r="T93" s="165"/>
      <c r="U93" s="163"/>
      <c r="V93" s="166"/>
      <c r="W93" s="167"/>
      <c r="X93" s="167"/>
      <c r="Y93" s="164"/>
      <c r="Z93" s="165"/>
      <c r="AA93" s="163"/>
      <c r="AB93" s="166"/>
      <c r="AC93" s="167"/>
      <c r="AD93" s="167"/>
      <c r="AE93" s="164"/>
      <c r="AF93" s="165"/>
      <c r="AG93" s="163"/>
      <c r="AH93" s="166"/>
      <c r="AI93" s="167"/>
      <c r="AJ93" s="167"/>
      <c r="AK93" s="164"/>
      <c r="AL93" s="165"/>
      <c r="AM93" s="163"/>
      <c r="AN93" s="166"/>
      <c r="AO93" s="167"/>
      <c r="AP93" s="167"/>
      <c r="AQ93" s="164"/>
      <c r="AR93" s="165"/>
      <c r="AS93" s="163"/>
      <c r="AT93" s="166"/>
      <c r="AU93" s="167"/>
      <c r="AV93" s="167"/>
      <c r="AW93" s="164"/>
      <c r="AX93" s="165"/>
      <c r="AY93" s="163"/>
      <c r="AZ93" s="166"/>
      <c r="BA93" s="167"/>
      <c r="BB93" s="167"/>
      <c r="BC93" s="164"/>
      <c r="BD93" s="165"/>
      <c r="BE93" s="163"/>
      <c r="BF93" s="166"/>
      <c r="BG93" s="167"/>
      <c r="BH93" s="167"/>
      <c r="BI93" s="164"/>
      <c r="BJ93" s="165"/>
      <c r="BK93" s="163"/>
      <c r="BL93" s="166"/>
      <c r="BM93" s="167"/>
      <c r="BN93" s="167"/>
      <c r="BO93" s="164"/>
      <c r="BP93" s="165"/>
      <c r="BQ93" s="163"/>
      <c r="BR93" s="166"/>
      <c r="BS93" s="167"/>
      <c r="BT93" s="167"/>
      <c r="BU93" s="164"/>
      <c r="BV93" s="165"/>
      <c r="BW93" s="163"/>
      <c r="BX93" s="166"/>
      <c r="BY93" s="167"/>
      <c r="BZ93" s="167"/>
      <c r="CA93" s="164"/>
      <c r="CB93" s="165"/>
      <c r="CC93" s="163"/>
      <c r="CD93" s="166"/>
      <c r="CE93" s="167"/>
      <c r="CF93" s="167"/>
      <c r="CG93" s="164"/>
      <c r="CH93" s="165"/>
      <c r="CI93" s="163"/>
      <c r="CJ93" s="166"/>
      <c r="CK93" s="167"/>
      <c r="CL93" s="167"/>
      <c r="CM93" s="164"/>
      <c r="CN93" s="165"/>
      <c r="CO93" s="163"/>
      <c r="CP93" s="166"/>
      <c r="CQ93" s="167"/>
      <c r="CR93" s="167"/>
      <c r="CS93" s="164"/>
      <c r="CT93" s="165"/>
      <c r="CU93" s="163"/>
      <c r="CV93" s="166"/>
      <c r="CW93" s="167"/>
      <c r="CX93" s="167"/>
      <c r="CY93" s="164"/>
      <c r="CZ93" s="165"/>
      <c r="DA93" s="163"/>
      <c r="DB93" s="166"/>
      <c r="DC93" s="167"/>
      <c r="DD93" s="167"/>
      <c r="DE93" s="164"/>
      <c r="DF93" s="165"/>
      <c r="DG93" s="163"/>
      <c r="DH93" s="166"/>
      <c r="DI93" s="167"/>
      <c r="DJ93" s="167"/>
      <c r="DK93" s="164"/>
      <c r="DL93" s="165"/>
      <c r="DM93" s="163"/>
      <c r="DN93" s="166"/>
      <c r="DO93" s="167"/>
      <c r="DP93" s="167"/>
      <c r="DQ93" s="164"/>
      <c r="DR93" s="165"/>
      <c r="DS93" s="163"/>
      <c r="DT93" s="166"/>
      <c r="DU93" s="167"/>
      <c r="DV93" s="167"/>
      <c r="DW93" s="164"/>
      <c r="DX93" s="165"/>
      <c r="DY93" s="163"/>
      <c r="DZ93" s="166"/>
      <c r="EA93" s="167"/>
      <c r="EB93" s="167"/>
      <c r="EC93" s="164"/>
      <c r="ED93" s="165"/>
      <c r="EE93" s="163"/>
      <c r="EF93" s="166"/>
      <c r="EG93" s="167"/>
      <c r="EH93" s="167"/>
      <c r="EI93" s="164"/>
      <c r="EJ93" s="165"/>
      <c r="EK93" s="163"/>
      <c r="EL93" s="166"/>
      <c r="EM93" s="167"/>
      <c r="EN93" s="167"/>
      <c r="EO93" s="164"/>
      <c r="EP93" s="165"/>
      <c r="EQ93" s="163"/>
      <c r="ER93" s="166"/>
      <c r="ES93" s="167"/>
      <c r="ET93" s="167"/>
      <c r="EU93" s="164"/>
      <c r="EV93" s="165"/>
      <c r="EW93" s="163"/>
      <c r="EX93" s="166"/>
      <c r="EY93" s="167"/>
      <c r="EZ93" s="167"/>
      <c r="FA93" s="164"/>
      <c r="FB93" s="165"/>
      <c r="FC93" s="163"/>
      <c r="FD93" s="166"/>
      <c r="FE93" s="167"/>
      <c r="FF93" s="167"/>
      <c r="FG93" s="164"/>
      <c r="FH93" s="165"/>
      <c r="FI93" s="163"/>
      <c r="FJ93" s="166"/>
      <c r="FK93" s="167"/>
      <c r="FL93" s="167"/>
      <c r="FM93" s="164"/>
      <c r="FN93" s="165"/>
      <c r="FO93" s="163"/>
      <c r="FP93" s="166"/>
      <c r="FQ93" s="167"/>
      <c r="FR93" s="167"/>
      <c r="FS93" s="164"/>
      <c r="FT93" s="165"/>
      <c r="FU93" s="163"/>
      <c r="FV93" s="166"/>
      <c r="FW93" s="167"/>
      <c r="FX93" s="167"/>
      <c r="FY93" s="164"/>
      <c r="FZ93" s="165"/>
      <c r="GA93" s="163"/>
      <c r="GB93" s="166"/>
      <c r="GC93" s="167"/>
      <c r="GD93" s="167"/>
      <c r="GE93" s="164"/>
      <c r="GF93" s="165"/>
      <c r="GG93" s="163"/>
      <c r="GH93" s="166"/>
      <c r="GI93" s="167"/>
      <c r="GJ93" s="167"/>
      <c r="GK93" s="164"/>
      <c r="GL93" s="165"/>
      <c r="GM93" s="163"/>
      <c r="GN93" s="166"/>
      <c r="GO93" s="167"/>
      <c r="GP93" s="167"/>
      <c r="GQ93" s="164"/>
      <c r="GR93" s="165"/>
      <c r="GS93" s="163"/>
      <c r="GT93" s="166"/>
      <c r="GU93" s="167"/>
      <c r="GV93" s="167"/>
      <c r="GW93" s="164"/>
      <c r="GX93" s="165"/>
      <c r="GY93" s="163"/>
      <c r="GZ93" s="166"/>
      <c r="HA93" s="167"/>
      <c r="HB93" s="167"/>
      <c r="HC93" s="164"/>
      <c r="HD93" s="165"/>
      <c r="HE93" s="163"/>
      <c r="HF93" s="166"/>
      <c r="HG93" s="167"/>
      <c r="HH93" s="167"/>
      <c r="HI93" s="164"/>
      <c r="HJ93" s="165"/>
      <c r="HK93" s="163"/>
      <c r="HL93" s="166"/>
      <c r="HM93" s="167"/>
      <c r="HN93" s="167"/>
      <c r="HO93" s="164"/>
      <c r="HP93" s="165"/>
      <c r="HQ93" s="163"/>
      <c r="HR93" s="166"/>
      <c r="HS93" s="167"/>
      <c r="HT93" s="167"/>
      <c r="HU93" s="164"/>
      <c r="HV93" s="165"/>
      <c r="HW93" s="163"/>
      <c r="HX93" s="166"/>
      <c r="HY93" s="167"/>
      <c r="HZ93" s="167"/>
      <c r="IA93" s="164"/>
      <c r="IB93" s="165"/>
      <c r="IC93" s="163"/>
      <c r="ID93" s="166"/>
      <c r="IE93" s="167"/>
      <c r="IF93" s="167"/>
      <c r="IG93" s="164"/>
      <c r="IH93" s="165"/>
      <c r="II93" s="163"/>
      <c r="IJ93" s="166"/>
      <c r="IK93" s="167"/>
      <c r="IL93" s="167"/>
      <c r="IM93" s="164"/>
      <c r="IN93" s="165"/>
      <c r="IO93" s="163"/>
      <c r="IP93" s="166"/>
      <c r="IQ93" s="167"/>
      <c r="IR93" s="167"/>
      <c r="IS93" s="164"/>
      <c r="IT93" s="165"/>
      <c r="IU93" s="163"/>
      <c r="IV93" s="166"/>
    </row>
    <row r="94" spans="1:256" s="229" customFormat="1" ht="12.75">
      <c r="A94" s="227">
        <v>14</v>
      </c>
      <c r="B94" s="165" t="s">
        <v>505</v>
      </c>
      <c r="C94" s="163" t="s">
        <v>315</v>
      </c>
      <c r="D94" s="166">
        <v>1</v>
      </c>
      <c r="E94" s="167"/>
      <c r="F94" s="167">
        <f t="shared" si="1"/>
        <v>0</v>
      </c>
      <c r="G94" s="164"/>
      <c r="H94" s="165"/>
      <c r="I94" s="163"/>
      <c r="J94" s="166"/>
      <c r="K94" s="167"/>
      <c r="L94" s="167"/>
      <c r="M94" s="164"/>
      <c r="N94" s="165"/>
      <c r="O94" s="163"/>
      <c r="P94" s="166"/>
      <c r="Q94" s="167"/>
      <c r="R94" s="167"/>
      <c r="S94" s="164"/>
      <c r="T94" s="165"/>
      <c r="U94" s="163"/>
      <c r="V94" s="166"/>
      <c r="W94" s="167"/>
      <c r="X94" s="167"/>
      <c r="Y94" s="164"/>
      <c r="Z94" s="165"/>
      <c r="AA94" s="163"/>
      <c r="AB94" s="166"/>
      <c r="AC94" s="167"/>
      <c r="AD94" s="167"/>
      <c r="AE94" s="164"/>
      <c r="AF94" s="165"/>
      <c r="AG94" s="163"/>
      <c r="AH94" s="166"/>
      <c r="AI94" s="167"/>
      <c r="AJ94" s="167"/>
      <c r="AK94" s="164"/>
      <c r="AL94" s="165"/>
      <c r="AM94" s="163"/>
      <c r="AN94" s="166"/>
      <c r="AO94" s="167"/>
      <c r="AP94" s="167"/>
      <c r="AQ94" s="164"/>
      <c r="AR94" s="165"/>
      <c r="AS94" s="163"/>
      <c r="AT94" s="166"/>
      <c r="AU94" s="167"/>
      <c r="AV94" s="167"/>
      <c r="AW94" s="164"/>
      <c r="AX94" s="165"/>
      <c r="AY94" s="163"/>
      <c r="AZ94" s="166"/>
      <c r="BA94" s="167"/>
      <c r="BB94" s="167"/>
      <c r="BC94" s="164"/>
      <c r="BD94" s="165"/>
      <c r="BE94" s="163"/>
      <c r="BF94" s="166"/>
      <c r="BG94" s="167"/>
      <c r="BH94" s="167"/>
      <c r="BI94" s="164"/>
      <c r="BJ94" s="165"/>
      <c r="BK94" s="163"/>
      <c r="BL94" s="166"/>
      <c r="BM94" s="167"/>
      <c r="BN94" s="167"/>
      <c r="BO94" s="164"/>
      <c r="BP94" s="165"/>
      <c r="BQ94" s="163"/>
      <c r="BR94" s="166"/>
      <c r="BS94" s="167"/>
      <c r="BT94" s="167"/>
      <c r="BU94" s="164"/>
      <c r="BV94" s="165"/>
      <c r="BW94" s="163"/>
      <c r="BX94" s="166"/>
      <c r="BY94" s="167"/>
      <c r="BZ94" s="167"/>
      <c r="CA94" s="164"/>
      <c r="CB94" s="165"/>
      <c r="CC94" s="163"/>
      <c r="CD94" s="166"/>
      <c r="CE94" s="167"/>
      <c r="CF94" s="167"/>
      <c r="CG94" s="164"/>
      <c r="CH94" s="165"/>
      <c r="CI94" s="163"/>
      <c r="CJ94" s="166"/>
      <c r="CK94" s="167"/>
      <c r="CL94" s="167"/>
      <c r="CM94" s="164"/>
      <c r="CN94" s="165"/>
      <c r="CO94" s="163"/>
      <c r="CP94" s="166"/>
      <c r="CQ94" s="167"/>
      <c r="CR94" s="167"/>
      <c r="CS94" s="164"/>
      <c r="CT94" s="165"/>
      <c r="CU94" s="163"/>
      <c r="CV94" s="166"/>
      <c r="CW94" s="167"/>
      <c r="CX94" s="167"/>
      <c r="CY94" s="164"/>
      <c r="CZ94" s="165"/>
      <c r="DA94" s="163"/>
      <c r="DB94" s="166"/>
      <c r="DC94" s="167"/>
      <c r="DD94" s="167"/>
      <c r="DE94" s="164"/>
      <c r="DF94" s="165"/>
      <c r="DG94" s="163"/>
      <c r="DH94" s="166"/>
      <c r="DI94" s="167"/>
      <c r="DJ94" s="167"/>
      <c r="DK94" s="164"/>
      <c r="DL94" s="165"/>
      <c r="DM94" s="163"/>
      <c r="DN94" s="166"/>
      <c r="DO94" s="167"/>
      <c r="DP94" s="167"/>
      <c r="DQ94" s="164"/>
      <c r="DR94" s="165"/>
      <c r="DS94" s="163"/>
      <c r="DT94" s="166"/>
      <c r="DU94" s="167"/>
      <c r="DV94" s="167"/>
      <c r="DW94" s="164"/>
      <c r="DX94" s="165"/>
      <c r="DY94" s="163"/>
      <c r="DZ94" s="166"/>
      <c r="EA94" s="167"/>
      <c r="EB94" s="167"/>
      <c r="EC94" s="164"/>
      <c r="ED94" s="165"/>
      <c r="EE94" s="163"/>
      <c r="EF94" s="166"/>
      <c r="EG94" s="167"/>
      <c r="EH94" s="167"/>
      <c r="EI94" s="164"/>
      <c r="EJ94" s="165"/>
      <c r="EK94" s="163"/>
      <c r="EL94" s="166"/>
      <c r="EM94" s="167"/>
      <c r="EN94" s="167"/>
      <c r="EO94" s="164"/>
      <c r="EP94" s="165"/>
      <c r="EQ94" s="163"/>
      <c r="ER94" s="166"/>
      <c r="ES94" s="167"/>
      <c r="ET94" s="167"/>
      <c r="EU94" s="164"/>
      <c r="EV94" s="165"/>
      <c r="EW94" s="163"/>
      <c r="EX94" s="166"/>
      <c r="EY94" s="167"/>
      <c r="EZ94" s="167"/>
      <c r="FA94" s="164"/>
      <c r="FB94" s="165"/>
      <c r="FC94" s="163"/>
      <c r="FD94" s="166"/>
      <c r="FE94" s="167"/>
      <c r="FF94" s="167"/>
      <c r="FG94" s="164"/>
      <c r="FH94" s="165"/>
      <c r="FI94" s="163"/>
      <c r="FJ94" s="166"/>
      <c r="FK94" s="167"/>
      <c r="FL94" s="167"/>
      <c r="FM94" s="164"/>
      <c r="FN94" s="165"/>
      <c r="FO94" s="163"/>
      <c r="FP94" s="166"/>
      <c r="FQ94" s="167"/>
      <c r="FR94" s="167"/>
      <c r="FS94" s="164"/>
      <c r="FT94" s="165"/>
      <c r="FU94" s="163"/>
      <c r="FV94" s="166"/>
      <c r="FW94" s="167"/>
      <c r="FX94" s="167"/>
      <c r="FY94" s="164"/>
      <c r="FZ94" s="165"/>
      <c r="GA94" s="163"/>
      <c r="GB94" s="166"/>
      <c r="GC94" s="167"/>
      <c r="GD94" s="167"/>
      <c r="GE94" s="164"/>
      <c r="GF94" s="165"/>
      <c r="GG94" s="163"/>
      <c r="GH94" s="166"/>
      <c r="GI94" s="167"/>
      <c r="GJ94" s="167"/>
      <c r="GK94" s="164"/>
      <c r="GL94" s="165"/>
      <c r="GM94" s="163"/>
      <c r="GN94" s="166"/>
      <c r="GO94" s="167"/>
      <c r="GP94" s="167"/>
      <c r="GQ94" s="164"/>
      <c r="GR94" s="165"/>
      <c r="GS94" s="163"/>
      <c r="GT94" s="166"/>
      <c r="GU94" s="167"/>
      <c r="GV94" s="167"/>
      <c r="GW94" s="164"/>
      <c r="GX94" s="165"/>
      <c r="GY94" s="163"/>
      <c r="GZ94" s="166"/>
      <c r="HA94" s="167"/>
      <c r="HB94" s="167"/>
      <c r="HC94" s="164"/>
      <c r="HD94" s="165"/>
      <c r="HE94" s="163"/>
      <c r="HF94" s="166"/>
      <c r="HG94" s="167"/>
      <c r="HH94" s="167"/>
      <c r="HI94" s="164"/>
      <c r="HJ94" s="165"/>
      <c r="HK94" s="163"/>
      <c r="HL94" s="166"/>
      <c r="HM94" s="167"/>
      <c r="HN94" s="167"/>
      <c r="HO94" s="164"/>
      <c r="HP94" s="165"/>
      <c r="HQ94" s="163"/>
      <c r="HR94" s="166"/>
      <c r="HS94" s="167"/>
      <c r="HT94" s="167"/>
      <c r="HU94" s="164"/>
      <c r="HV94" s="165"/>
      <c r="HW94" s="163"/>
      <c r="HX94" s="166"/>
      <c r="HY94" s="167"/>
      <c r="HZ94" s="167"/>
      <c r="IA94" s="164"/>
      <c r="IB94" s="165"/>
      <c r="IC94" s="163"/>
      <c r="ID94" s="166"/>
      <c r="IE94" s="167"/>
      <c r="IF94" s="167"/>
      <c r="IG94" s="164"/>
      <c r="IH94" s="165"/>
      <c r="II94" s="163"/>
      <c r="IJ94" s="166"/>
      <c r="IK94" s="167"/>
      <c r="IL94" s="167"/>
      <c r="IM94" s="164"/>
      <c r="IN94" s="165"/>
      <c r="IO94" s="163"/>
      <c r="IP94" s="166"/>
      <c r="IQ94" s="167"/>
      <c r="IR94" s="167"/>
      <c r="IS94" s="164"/>
      <c r="IT94" s="165"/>
      <c r="IU94" s="163"/>
      <c r="IV94" s="166"/>
    </row>
    <row r="95" spans="1:256" s="229" customFormat="1" ht="12.75">
      <c r="A95" s="227">
        <v>15</v>
      </c>
      <c r="B95" s="165" t="s">
        <v>506</v>
      </c>
      <c r="C95" s="163" t="s">
        <v>705</v>
      </c>
      <c r="D95" s="166">
        <v>55</v>
      </c>
      <c r="E95" s="167"/>
      <c r="F95" s="167">
        <f t="shared" si="1"/>
        <v>0</v>
      </c>
      <c r="G95" s="164"/>
      <c r="H95" s="165"/>
      <c r="I95" s="163"/>
      <c r="J95" s="166"/>
      <c r="K95" s="167"/>
      <c r="L95" s="167"/>
      <c r="M95" s="164"/>
      <c r="N95" s="165"/>
      <c r="O95" s="163"/>
      <c r="P95" s="166"/>
      <c r="Q95" s="167"/>
      <c r="R95" s="167"/>
      <c r="S95" s="164"/>
      <c r="T95" s="165"/>
      <c r="U95" s="163"/>
      <c r="V95" s="166"/>
      <c r="W95" s="167"/>
      <c r="X95" s="167"/>
      <c r="Y95" s="164"/>
      <c r="Z95" s="165"/>
      <c r="AA95" s="163"/>
      <c r="AB95" s="166"/>
      <c r="AC95" s="167"/>
      <c r="AD95" s="167"/>
      <c r="AE95" s="164"/>
      <c r="AF95" s="165"/>
      <c r="AG95" s="163"/>
      <c r="AH95" s="166"/>
      <c r="AI95" s="167"/>
      <c r="AJ95" s="167"/>
      <c r="AK95" s="164"/>
      <c r="AL95" s="165"/>
      <c r="AM95" s="163"/>
      <c r="AN95" s="166"/>
      <c r="AO95" s="167"/>
      <c r="AP95" s="167"/>
      <c r="AQ95" s="164"/>
      <c r="AR95" s="165"/>
      <c r="AS95" s="163"/>
      <c r="AT95" s="166"/>
      <c r="AU95" s="167"/>
      <c r="AV95" s="167"/>
      <c r="AW95" s="164"/>
      <c r="AX95" s="165"/>
      <c r="AY95" s="163"/>
      <c r="AZ95" s="166"/>
      <c r="BA95" s="167"/>
      <c r="BB95" s="167"/>
      <c r="BC95" s="164"/>
      <c r="BD95" s="165"/>
      <c r="BE95" s="163"/>
      <c r="BF95" s="166"/>
      <c r="BG95" s="167"/>
      <c r="BH95" s="167"/>
      <c r="BI95" s="164"/>
      <c r="BJ95" s="165"/>
      <c r="BK95" s="163"/>
      <c r="BL95" s="166"/>
      <c r="BM95" s="167"/>
      <c r="BN95" s="167"/>
      <c r="BO95" s="164"/>
      <c r="BP95" s="165"/>
      <c r="BQ95" s="163"/>
      <c r="BR95" s="166"/>
      <c r="BS95" s="167"/>
      <c r="BT95" s="167"/>
      <c r="BU95" s="164"/>
      <c r="BV95" s="165"/>
      <c r="BW95" s="163"/>
      <c r="BX95" s="166"/>
      <c r="BY95" s="167"/>
      <c r="BZ95" s="167"/>
      <c r="CA95" s="164"/>
      <c r="CB95" s="165"/>
      <c r="CC95" s="163"/>
      <c r="CD95" s="166"/>
      <c r="CE95" s="167"/>
      <c r="CF95" s="167"/>
      <c r="CG95" s="164"/>
      <c r="CH95" s="165"/>
      <c r="CI95" s="163"/>
      <c r="CJ95" s="166"/>
      <c r="CK95" s="167"/>
      <c r="CL95" s="167"/>
      <c r="CM95" s="164"/>
      <c r="CN95" s="165"/>
      <c r="CO95" s="163"/>
      <c r="CP95" s="166"/>
      <c r="CQ95" s="167"/>
      <c r="CR95" s="167"/>
      <c r="CS95" s="164"/>
      <c r="CT95" s="165"/>
      <c r="CU95" s="163"/>
      <c r="CV95" s="166"/>
      <c r="CW95" s="167"/>
      <c r="CX95" s="167"/>
      <c r="CY95" s="164"/>
      <c r="CZ95" s="165"/>
      <c r="DA95" s="163"/>
      <c r="DB95" s="166"/>
      <c r="DC95" s="167"/>
      <c r="DD95" s="167"/>
      <c r="DE95" s="164"/>
      <c r="DF95" s="165"/>
      <c r="DG95" s="163"/>
      <c r="DH95" s="166"/>
      <c r="DI95" s="167"/>
      <c r="DJ95" s="167"/>
      <c r="DK95" s="164"/>
      <c r="DL95" s="165"/>
      <c r="DM95" s="163"/>
      <c r="DN95" s="166"/>
      <c r="DO95" s="167"/>
      <c r="DP95" s="167"/>
      <c r="DQ95" s="164"/>
      <c r="DR95" s="165"/>
      <c r="DS95" s="163"/>
      <c r="DT95" s="166"/>
      <c r="DU95" s="167"/>
      <c r="DV95" s="167"/>
      <c r="DW95" s="164"/>
      <c r="DX95" s="165"/>
      <c r="DY95" s="163"/>
      <c r="DZ95" s="166"/>
      <c r="EA95" s="167"/>
      <c r="EB95" s="167"/>
      <c r="EC95" s="164"/>
      <c r="ED95" s="165"/>
      <c r="EE95" s="163"/>
      <c r="EF95" s="166"/>
      <c r="EG95" s="167"/>
      <c r="EH95" s="167"/>
      <c r="EI95" s="164"/>
      <c r="EJ95" s="165"/>
      <c r="EK95" s="163"/>
      <c r="EL95" s="166"/>
      <c r="EM95" s="167"/>
      <c r="EN95" s="167"/>
      <c r="EO95" s="164"/>
      <c r="EP95" s="165"/>
      <c r="EQ95" s="163"/>
      <c r="ER95" s="166"/>
      <c r="ES95" s="167"/>
      <c r="ET95" s="167"/>
      <c r="EU95" s="164"/>
      <c r="EV95" s="165"/>
      <c r="EW95" s="163"/>
      <c r="EX95" s="166"/>
      <c r="EY95" s="167"/>
      <c r="EZ95" s="167"/>
      <c r="FA95" s="164"/>
      <c r="FB95" s="165"/>
      <c r="FC95" s="163"/>
      <c r="FD95" s="166"/>
      <c r="FE95" s="167"/>
      <c r="FF95" s="167"/>
      <c r="FG95" s="164"/>
      <c r="FH95" s="165"/>
      <c r="FI95" s="163"/>
      <c r="FJ95" s="166"/>
      <c r="FK95" s="167"/>
      <c r="FL95" s="167"/>
      <c r="FM95" s="164"/>
      <c r="FN95" s="165"/>
      <c r="FO95" s="163"/>
      <c r="FP95" s="166"/>
      <c r="FQ95" s="167"/>
      <c r="FR95" s="167"/>
      <c r="FS95" s="164"/>
      <c r="FT95" s="165"/>
      <c r="FU95" s="163"/>
      <c r="FV95" s="166"/>
      <c r="FW95" s="167"/>
      <c r="FX95" s="167"/>
      <c r="FY95" s="164"/>
      <c r="FZ95" s="165"/>
      <c r="GA95" s="163"/>
      <c r="GB95" s="166"/>
      <c r="GC95" s="167"/>
      <c r="GD95" s="167"/>
      <c r="GE95" s="164"/>
      <c r="GF95" s="165"/>
      <c r="GG95" s="163"/>
      <c r="GH95" s="166"/>
      <c r="GI95" s="167"/>
      <c r="GJ95" s="167"/>
      <c r="GK95" s="164"/>
      <c r="GL95" s="165"/>
      <c r="GM95" s="163"/>
      <c r="GN95" s="166"/>
      <c r="GO95" s="167"/>
      <c r="GP95" s="167"/>
      <c r="GQ95" s="164"/>
      <c r="GR95" s="165"/>
      <c r="GS95" s="163"/>
      <c r="GT95" s="166"/>
      <c r="GU95" s="167"/>
      <c r="GV95" s="167"/>
      <c r="GW95" s="164"/>
      <c r="GX95" s="165"/>
      <c r="GY95" s="163"/>
      <c r="GZ95" s="166"/>
      <c r="HA95" s="167"/>
      <c r="HB95" s="167"/>
      <c r="HC95" s="164"/>
      <c r="HD95" s="165"/>
      <c r="HE95" s="163"/>
      <c r="HF95" s="166"/>
      <c r="HG95" s="167"/>
      <c r="HH95" s="167"/>
      <c r="HI95" s="164"/>
      <c r="HJ95" s="165"/>
      <c r="HK95" s="163"/>
      <c r="HL95" s="166"/>
      <c r="HM95" s="167"/>
      <c r="HN95" s="167"/>
      <c r="HO95" s="164"/>
      <c r="HP95" s="165"/>
      <c r="HQ95" s="163"/>
      <c r="HR95" s="166"/>
      <c r="HS95" s="167"/>
      <c r="HT95" s="167"/>
      <c r="HU95" s="164"/>
      <c r="HV95" s="165"/>
      <c r="HW95" s="163"/>
      <c r="HX95" s="166"/>
      <c r="HY95" s="167"/>
      <c r="HZ95" s="167"/>
      <c r="IA95" s="164"/>
      <c r="IB95" s="165"/>
      <c r="IC95" s="163"/>
      <c r="ID95" s="166"/>
      <c r="IE95" s="167"/>
      <c r="IF95" s="167"/>
      <c r="IG95" s="164"/>
      <c r="IH95" s="165"/>
      <c r="II95" s="163"/>
      <c r="IJ95" s="166"/>
      <c r="IK95" s="167"/>
      <c r="IL95" s="167"/>
      <c r="IM95" s="164"/>
      <c r="IN95" s="165"/>
      <c r="IO95" s="163"/>
      <c r="IP95" s="166"/>
      <c r="IQ95" s="167"/>
      <c r="IR95" s="167"/>
      <c r="IS95" s="164"/>
      <c r="IT95" s="165"/>
      <c r="IU95" s="163"/>
      <c r="IV95" s="166"/>
    </row>
    <row r="96" spans="1:256" s="229" customFormat="1" ht="12.75">
      <c r="A96" s="227">
        <v>16</v>
      </c>
      <c r="B96" s="165" t="s">
        <v>507</v>
      </c>
      <c r="C96" s="163" t="s">
        <v>705</v>
      </c>
      <c r="D96" s="166">
        <v>50</v>
      </c>
      <c r="E96" s="167"/>
      <c r="F96" s="167">
        <f t="shared" si="1"/>
        <v>0</v>
      </c>
      <c r="G96" s="164"/>
      <c r="H96" s="165"/>
      <c r="I96" s="163"/>
      <c r="J96" s="166"/>
      <c r="K96" s="167"/>
      <c r="L96" s="167"/>
      <c r="M96" s="164"/>
      <c r="N96" s="165"/>
      <c r="O96" s="163"/>
      <c r="P96" s="166"/>
      <c r="Q96" s="167"/>
      <c r="R96" s="167"/>
      <c r="S96" s="164"/>
      <c r="T96" s="165"/>
      <c r="U96" s="163"/>
      <c r="V96" s="166"/>
      <c r="W96" s="167"/>
      <c r="X96" s="167"/>
      <c r="Y96" s="164"/>
      <c r="Z96" s="165"/>
      <c r="AA96" s="163"/>
      <c r="AB96" s="166"/>
      <c r="AC96" s="167"/>
      <c r="AD96" s="167"/>
      <c r="AE96" s="164"/>
      <c r="AF96" s="165"/>
      <c r="AG96" s="163"/>
      <c r="AH96" s="166"/>
      <c r="AI96" s="167"/>
      <c r="AJ96" s="167"/>
      <c r="AK96" s="164"/>
      <c r="AL96" s="165"/>
      <c r="AM96" s="163"/>
      <c r="AN96" s="166"/>
      <c r="AO96" s="167"/>
      <c r="AP96" s="167"/>
      <c r="AQ96" s="164"/>
      <c r="AR96" s="165"/>
      <c r="AS96" s="163"/>
      <c r="AT96" s="166"/>
      <c r="AU96" s="167"/>
      <c r="AV96" s="167"/>
      <c r="AW96" s="164"/>
      <c r="AX96" s="165"/>
      <c r="AY96" s="163"/>
      <c r="AZ96" s="166"/>
      <c r="BA96" s="167"/>
      <c r="BB96" s="167"/>
      <c r="BC96" s="164"/>
      <c r="BD96" s="165"/>
      <c r="BE96" s="163"/>
      <c r="BF96" s="166"/>
      <c r="BG96" s="167"/>
      <c r="BH96" s="167"/>
      <c r="BI96" s="164"/>
      <c r="BJ96" s="165"/>
      <c r="BK96" s="163"/>
      <c r="BL96" s="166"/>
      <c r="BM96" s="167"/>
      <c r="BN96" s="167"/>
      <c r="BO96" s="164"/>
      <c r="BP96" s="165"/>
      <c r="BQ96" s="163"/>
      <c r="BR96" s="166"/>
      <c r="BS96" s="167"/>
      <c r="BT96" s="167"/>
      <c r="BU96" s="164"/>
      <c r="BV96" s="165"/>
      <c r="BW96" s="163"/>
      <c r="BX96" s="166"/>
      <c r="BY96" s="167"/>
      <c r="BZ96" s="167"/>
      <c r="CA96" s="164"/>
      <c r="CB96" s="165"/>
      <c r="CC96" s="163"/>
      <c r="CD96" s="166"/>
      <c r="CE96" s="167"/>
      <c r="CF96" s="167"/>
      <c r="CG96" s="164"/>
      <c r="CH96" s="165"/>
      <c r="CI96" s="163"/>
      <c r="CJ96" s="166"/>
      <c r="CK96" s="167"/>
      <c r="CL96" s="167"/>
      <c r="CM96" s="164"/>
      <c r="CN96" s="165"/>
      <c r="CO96" s="163"/>
      <c r="CP96" s="166"/>
      <c r="CQ96" s="167"/>
      <c r="CR96" s="167"/>
      <c r="CS96" s="164"/>
      <c r="CT96" s="165"/>
      <c r="CU96" s="163"/>
      <c r="CV96" s="166"/>
      <c r="CW96" s="167"/>
      <c r="CX96" s="167"/>
      <c r="CY96" s="164"/>
      <c r="CZ96" s="165"/>
      <c r="DA96" s="163"/>
      <c r="DB96" s="166"/>
      <c r="DC96" s="167"/>
      <c r="DD96" s="167"/>
      <c r="DE96" s="164"/>
      <c r="DF96" s="165"/>
      <c r="DG96" s="163"/>
      <c r="DH96" s="166"/>
      <c r="DI96" s="167"/>
      <c r="DJ96" s="167"/>
      <c r="DK96" s="164"/>
      <c r="DL96" s="165"/>
      <c r="DM96" s="163"/>
      <c r="DN96" s="166"/>
      <c r="DO96" s="167"/>
      <c r="DP96" s="167"/>
      <c r="DQ96" s="164"/>
      <c r="DR96" s="165"/>
      <c r="DS96" s="163"/>
      <c r="DT96" s="166"/>
      <c r="DU96" s="167"/>
      <c r="DV96" s="167"/>
      <c r="DW96" s="164"/>
      <c r="DX96" s="165"/>
      <c r="DY96" s="163"/>
      <c r="DZ96" s="166"/>
      <c r="EA96" s="167"/>
      <c r="EB96" s="167"/>
      <c r="EC96" s="164"/>
      <c r="ED96" s="165"/>
      <c r="EE96" s="163"/>
      <c r="EF96" s="166"/>
      <c r="EG96" s="167"/>
      <c r="EH96" s="167"/>
      <c r="EI96" s="164"/>
      <c r="EJ96" s="165"/>
      <c r="EK96" s="163"/>
      <c r="EL96" s="166"/>
      <c r="EM96" s="167"/>
      <c r="EN96" s="167"/>
      <c r="EO96" s="164"/>
      <c r="EP96" s="165"/>
      <c r="EQ96" s="163"/>
      <c r="ER96" s="166"/>
      <c r="ES96" s="167"/>
      <c r="ET96" s="167"/>
      <c r="EU96" s="164"/>
      <c r="EV96" s="165"/>
      <c r="EW96" s="163"/>
      <c r="EX96" s="166"/>
      <c r="EY96" s="167"/>
      <c r="EZ96" s="167"/>
      <c r="FA96" s="164"/>
      <c r="FB96" s="165"/>
      <c r="FC96" s="163"/>
      <c r="FD96" s="166"/>
      <c r="FE96" s="167"/>
      <c r="FF96" s="167"/>
      <c r="FG96" s="164"/>
      <c r="FH96" s="165"/>
      <c r="FI96" s="163"/>
      <c r="FJ96" s="166"/>
      <c r="FK96" s="167"/>
      <c r="FL96" s="167"/>
      <c r="FM96" s="164"/>
      <c r="FN96" s="165"/>
      <c r="FO96" s="163"/>
      <c r="FP96" s="166"/>
      <c r="FQ96" s="167"/>
      <c r="FR96" s="167"/>
      <c r="FS96" s="164"/>
      <c r="FT96" s="165"/>
      <c r="FU96" s="163"/>
      <c r="FV96" s="166"/>
      <c r="FW96" s="167"/>
      <c r="FX96" s="167"/>
      <c r="FY96" s="164"/>
      <c r="FZ96" s="165"/>
      <c r="GA96" s="163"/>
      <c r="GB96" s="166"/>
      <c r="GC96" s="167"/>
      <c r="GD96" s="167"/>
      <c r="GE96" s="164"/>
      <c r="GF96" s="165"/>
      <c r="GG96" s="163"/>
      <c r="GH96" s="166"/>
      <c r="GI96" s="167"/>
      <c r="GJ96" s="167"/>
      <c r="GK96" s="164"/>
      <c r="GL96" s="165"/>
      <c r="GM96" s="163"/>
      <c r="GN96" s="166"/>
      <c r="GO96" s="167"/>
      <c r="GP96" s="167"/>
      <c r="GQ96" s="164"/>
      <c r="GR96" s="165"/>
      <c r="GS96" s="163"/>
      <c r="GT96" s="166"/>
      <c r="GU96" s="167"/>
      <c r="GV96" s="167"/>
      <c r="GW96" s="164"/>
      <c r="GX96" s="165"/>
      <c r="GY96" s="163"/>
      <c r="GZ96" s="166"/>
      <c r="HA96" s="167"/>
      <c r="HB96" s="167"/>
      <c r="HC96" s="164"/>
      <c r="HD96" s="165"/>
      <c r="HE96" s="163"/>
      <c r="HF96" s="166"/>
      <c r="HG96" s="167"/>
      <c r="HH96" s="167"/>
      <c r="HI96" s="164"/>
      <c r="HJ96" s="165"/>
      <c r="HK96" s="163"/>
      <c r="HL96" s="166"/>
      <c r="HM96" s="167"/>
      <c r="HN96" s="167"/>
      <c r="HO96" s="164"/>
      <c r="HP96" s="165"/>
      <c r="HQ96" s="163"/>
      <c r="HR96" s="166"/>
      <c r="HS96" s="167"/>
      <c r="HT96" s="167"/>
      <c r="HU96" s="164"/>
      <c r="HV96" s="165"/>
      <c r="HW96" s="163"/>
      <c r="HX96" s="166"/>
      <c r="HY96" s="167"/>
      <c r="HZ96" s="167"/>
      <c r="IA96" s="164"/>
      <c r="IB96" s="165"/>
      <c r="IC96" s="163"/>
      <c r="ID96" s="166"/>
      <c r="IE96" s="167"/>
      <c r="IF96" s="167"/>
      <c r="IG96" s="164"/>
      <c r="IH96" s="165"/>
      <c r="II96" s="163"/>
      <c r="IJ96" s="166"/>
      <c r="IK96" s="167"/>
      <c r="IL96" s="167"/>
      <c r="IM96" s="164"/>
      <c r="IN96" s="165"/>
      <c r="IO96" s="163"/>
      <c r="IP96" s="166"/>
      <c r="IQ96" s="167"/>
      <c r="IR96" s="167"/>
      <c r="IS96" s="164"/>
      <c r="IT96" s="165"/>
      <c r="IU96" s="163"/>
      <c r="IV96" s="166"/>
    </row>
    <row r="97" spans="1:256" s="229" customFormat="1" ht="12.75">
      <c r="A97" s="227">
        <v>17</v>
      </c>
      <c r="B97" s="165" t="s">
        <v>497</v>
      </c>
      <c r="C97" s="163" t="s">
        <v>710</v>
      </c>
      <c r="D97" s="166">
        <v>1</v>
      </c>
      <c r="E97" s="167"/>
      <c r="F97" s="167">
        <f t="shared" si="1"/>
        <v>0</v>
      </c>
      <c r="G97" s="164"/>
      <c r="H97" s="165"/>
      <c r="I97" s="163"/>
      <c r="J97" s="166"/>
      <c r="K97" s="167"/>
      <c r="L97" s="167"/>
      <c r="M97" s="164"/>
      <c r="N97" s="165"/>
      <c r="O97" s="163"/>
      <c r="P97" s="166"/>
      <c r="Q97" s="167"/>
      <c r="R97" s="167"/>
      <c r="S97" s="164"/>
      <c r="T97" s="165"/>
      <c r="U97" s="163"/>
      <c r="V97" s="166"/>
      <c r="W97" s="167"/>
      <c r="X97" s="167"/>
      <c r="Y97" s="164"/>
      <c r="Z97" s="165"/>
      <c r="AA97" s="163"/>
      <c r="AB97" s="166"/>
      <c r="AC97" s="167"/>
      <c r="AD97" s="167"/>
      <c r="AE97" s="164"/>
      <c r="AF97" s="165"/>
      <c r="AG97" s="163"/>
      <c r="AH97" s="166"/>
      <c r="AI97" s="167"/>
      <c r="AJ97" s="167"/>
      <c r="AK97" s="164"/>
      <c r="AL97" s="165"/>
      <c r="AM97" s="163"/>
      <c r="AN97" s="166"/>
      <c r="AO97" s="167"/>
      <c r="AP97" s="167"/>
      <c r="AQ97" s="164"/>
      <c r="AR97" s="165"/>
      <c r="AS97" s="163"/>
      <c r="AT97" s="166"/>
      <c r="AU97" s="167"/>
      <c r="AV97" s="167"/>
      <c r="AW97" s="164"/>
      <c r="AX97" s="165"/>
      <c r="AY97" s="163"/>
      <c r="AZ97" s="166"/>
      <c r="BA97" s="167"/>
      <c r="BB97" s="167"/>
      <c r="BC97" s="164"/>
      <c r="BD97" s="165"/>
      <c r="BE97" s="163"/>
      <c r="BF97" s="166"/>
      <c r="BG97" s="167"/>
      <c r="BH97" s="167"/>
      <c r="BI97" s="164"/>
      <c r="BJ97" s="165"/>
      <c r="BK97" s="163"/>
      <c r="BL97" s="166"/>
      <c r="BM97" s="167"/>
      <c r="BN97" s="167"/>
      <c r="BO97" s="164"/>
      <c r="BP97" s="165"/>
      <c r="BQ97" s="163"/>
      <c r="BR97" s="166"/>
      <c r="BS97" s="167"/>
      <c r="BT97" s="167"/>
      <c r="BU97" s="164"/>
      <c r="BV97" s="165"/>
      <c r="BW97" s="163"/>
      <c r="BX97" s="166"/>
      <c r="BY97" s="167"/>
      <c r="BZ97" s="167"/>
      <c r="CA97" s="164"/>
      <c r="CB97" s="165"/>
      <c r="CC97" s="163"/>
      <c r="CD97" s="166"/>
      <c r="CE97" s="167"/>
      <c r="CF97" s="167"/>
      <c r="CG97" s="164"/>
      <c r="CH97" s="165"/>
      <c r="CI97" s="163"/>
      <c r="CJ97" s="166"/>
      <c r="CK97" s="167"/>
      <c r="CL97" s="167"/>
      <c r="CM97" s="164"/>
      <c r="CN97" s="165"/>
      <c r="CO97" s="163"/>
      <c r="CP97" s="166"/>
      <c r="CQ97" s="167"/>
      <c r="CR97" s="167"/>
      <c r="CS97" s="164"/>
      <c r="CT97" s="165"/>
      <c r="CU97" s="163"/>
      <c r="CV97" s="166"/>
      <c r="CW97" s="167"/>
      <c r="CX97" s="167"/>
      <c r="CY97" s="164"/>
      <c r="CZ97" s="165"/>
      <c r="DA97" s="163"/>
      <c r="DB97" s="166"/>
      <c r="DC97" s="167"/>
      <c r="DD97" s="167"/>
      <c r="DE97" s="164"/>
      <c r="DF97" s="165"/>
      <c r="DG97" s="163"/>
      <c r="DH97" s="166"/>
      <c r="DI97" s="167"/>
      <c r="DJ97" s="167"/>
      <c r="DK97" s="164"/>
      <c r="DL97" s="165"/>
      <c r="DM97" s="163"/>
      <c r="DN97" s="166"/>
      <c r="DO97" s="167"/>
      <c r="DP97" s="167"/>
      <c r="DQ97" s="164"/>
      <c r="DR97" s="165"/>
      <c r="DS97" s="163"/>
      <c r="DT97" s="166"/>
      <c r="DU97" s="167"/>
      <c r="DV97" s="167"/>
      <c r="DW97" s="164"/>
      <c r="DX97" s="165"/>
      <c r="DY97" s="163"/>
      <c r="DZ97" s="166"/>
      <c r="EA97" s="167"/>
      <c r="EB97" s="167"/>
      <c r="EC97" s="164"/>
      <c r="ED97" s="165"/>
      <c r="EE97" s="163"/>
      <c r="EF97" s="166"/>
      <c r="EG97" s="167"/>
      <c r="EH97" s="167"/>
      <c r="EI97" s="164"/>
      <c r="EJ97" s="165"/>
      <c r="EK97" s="163"/>
      <c r="EL97" s="166"/>
      <c r="EM97" s="167"/>
      <c r="EN97" s="167"/>
      <c r="EO97" s="164"/>
      <c r="EP97" s="165"/>
      <c r="EQ97" s="163"/>
      <c r="ER97" s="166"/>
      <c r="ES97" s="167"/>
      <c r="ET97" s="167"/>
      <c r="EU97" s="164"/>
      <c r="EV97" s="165"/>
      <c r="EW97" s="163"/>
      <c r="EX97" s="166"/>
      <c r="EY97" s="167"/>
      <c r="EZ97" s="167"/>
      <c r="FA97" s="164"/>
      <c r="FB97" s="165"/>
      <c r="FC97" s="163"/>
      <c r="FD97" s="166"/>
      <c r="FE97" s="167"/>
      <c r="FF97" s="167"/>
      <c r="FG97" s="164"/>
      <c r="FH97" s="165"/>
      <c r="FI97" s="163"/>
      <c r="FJ97" s="166"/>
      <c r="FK97" s="167"/>
      <c r="FL97" s="167"/>
      <c r="FM97" s="164"/>
      <c r="FN97" s="165"/>
      <c r="FO97" s="163"/>
      <c r="FP97" s="166"/>
      <c r="FQ97" s="167"/>
      <c r="FR97" s="167"/>
      <c r="FS97" s="164"/>
      <c r="FT97" s="165"/>
      <c r="FU97" s="163"/>
      <c r="FV97" s="166"/>
      <c r="FW97" s="167"/>
      <c r="FX97" s="167"/>
      <c r="FY97" s="164"/>
      <c r="FZ97" s="165"/>
      <c r="GA97" s="163"/>
      <c r="GB97" s="166"/>
      <c r="GC97" s="167"/>
      <c r="GD97" s="167"/>
      <c r="GE97" s="164"/>
      <c r="GF97" s="165"/>
      <c r="GG97" s="163"/>
      <c r="GH97" s="166"/>
      <c r="GI97" s="167"/>
      <c r="GJ97" s="167"/>
      <c r="GK97" s="164"/>
      <c r="GL97" s="165"/>
      <c r="GM97" s="163"/>
      <c r="GN97" s="166"/>
      <c r="GO97" s="167"/>
      <c r="GP97" s="167"/>
      <c r="GQ97" s="164"/>
      <c r="GR97" s="165"/>
      <c r="GS97" s="163"/>
      <c r="GT97" s="166"/>
      <c r="GU97" s="167"/>
      <c r="GV97" s="167"/>
      <c r="GW97" s="164"/>
      <c r="GX97" s="165"/>
      <c r="GY97" s="163"/>
      <c r="GZ97" s="166"/>
      <c r="HA97" s="167"/>
      <c r="HB97" s="167"/>
      <c r="HC97" s="164"/>
      <c r="HD97" s="165"/>
      <c r="HE97" s="163"/>
      <c r="HF97" s="166"/>
      <c r="HG97" s="167"/>
      <c r="HH97" s="167"/>
      <c r="HI97" s="164"/>
      <c r="HJ97" s="165"/>
      <c r="HK97" s="163"/>
      <c r="HL97" s="166"/>
      <c r="HM97" s="167"/>
      <c r="HN97" s="167"/>
      <c r="HO97" s="164"/>
      <c r="HP97" s="165"/>
      <c r="HQ97" s="163"/>
      <c r="HR97" s="166"/>
      <c r="HS97" s="167"/>
      <c r="HT97" s="167"/>
      <c r="HU97" s="164"/>
      <c r="HV97" s="165"/>
      <c r="HW97" s="163"/>
      <c r="HX97" s="166"/>
      <c r="HY97" s="167"/>
      <c r="HZ97" s="167"/>
      <c r="IA97" s="164"/>
      <c r="IB97" s="165"/>
      <c r="IC97" s="163"/>
      <c r="ID97" s="166"/>
      <c r="IE97" s="167"/>
      <c r="IF97" s="167"/>
      <c r="IG97" s="164"/>
      <c r="IH97" s="165"/>
      <c r="II97" s="163"/>
      <c r="IJ97" s="166"/>
      <c r="IK97" s="167"/>
      <c r="IL97" s="167"/>
      <c r="IM97" s="164"/>
      <c r="IN97" s="165"/>
      <c r="IO97" s="163"/>
      <c r="IP97" s="166"/>
      <c r="IQ97" s="167"/>
      <c r="IR97" s="167"/>
      <c r="IS97" s="164"/>
      <c r="IT97" s="165"/>
      <c r="IU97" s="163"/>
      <c r="IV97" s="166"/>
    </row>
    <row r="98" spans="1:256" s="229" customFormat="1" ht="22.5">
      <c r="A98" s="227">
        <v>18</v>
      </c>
      <c r="B98" s="165" t="s">
        <v>508</v>
      </c>
      <c r="C98" s="163" t="s">
        <v>710</v>
      </c>
      <c r="D98" s="166">
        <v>1</v>
      </c>
      <c r="E98" s="167"/>
      <c r="F98" s="167">
        <f t="shared" si="1"/>
        <v>0</v>
      </c>
      <c r="G98" s="164"/>
      <c r="H98" s="165"/>
      <c r="I98" s="163"/>
      <c r="J98" s="166"/>
      <c r="K98" s="167"/>
      <c r="L98" s="167"/>
      <c r="M98" s="164"/>
      <c r="N98" s="165"/>
      <c r="O98" s="163"/>
      <c r="P98" s="166"/>
      <c r="Q98" s="167"/>
      <c r="R98" s="167"/>
      <c r="S98" s="164"/>
      <c r="T98" s="165"/>
      <c r="U98" s="163"/>
      <c r="V98" s="166"/>
      <c r="W98" s="167"/>
      <c r="X98" s="167"/>
      <c r="Y98" s="164"/>
      <c r="Z98" s="165"/>
      <c r="AA98" s="163"/>
      <c r="AB98" s="166"/>
      <c r="AC98" s="167"/>
      <c r="AD98" s="167"/>
      <c r="AE98" s="164"/>
      <c r="AF98" s="165"/>
      <c r="AG98" s="163"/>
      <c r="AH98" s="166"/>
      <c r="AI98" s="167"/>
      <c r="AJ98" s="167"/>
      <c r="AK98" s="164"/>
      <c r="AL98" s="165"/>
      <c r="AM98" s="163"/>
      <c r="AN98" s="166"/>
      <c r="AO98" s="167"/>
      <c r="AP98" s="167"/>
      <c r="AQ98" s="164"/>
      <c r="AR98" s="165"/>
      <c r="AS98" s="163"/>
      <c r="AT98" s="166"/>
      <c r="AU98" s="167"/>
      <c r="AV98" s="167"/>
      <c r="AW98" s="164"/>
      <c r="AX98" s="165"/>
      <c r="AY98" s="163"/>
      <c r="AZ98" s="166"/>
      <c r="BA98" s="167"/>
      <c r="BB98" s="167"/>
      <c r="BC98" s="164"/>
      <c r="BD98" s="165"/>
      <c r="BE98" s="163"/>
      <c r="BF98" s="166"/>
      <c r="BG98" s="167"/>
      <c r="BH98" s="167"/>
      <c r="BI98" s="164"/>
      <c r="BJ98" s="165"/>
      <c r="BK98" s="163"/>
      <c r="BL98" s="166"/>
      <c r="BM98" s="167"/>
      <c r="BN98" s="167"/>
      <c r="BO98" s="164"/>
      <c r="BP98" s="165"/>
      <c r="BQ98" s="163"/>
      <c r="BR98" s="166"/>
      <c r="BS98" s="167"/>
      <c r="BT98" s="167"/>
      <c r="BU98" s="164"/>
      <c r="BV98" s="165"/>
      <c r="BW98" s="163"/>
      <c r="BX98" s="166"/>
      <c r="BY98" s="167"/>
      <c r="BZ98" s="167"/>
      <c r="CA98" s="164"/>
      <c r="CB98" s="165"/>
      <c r="CC98" s="163"/>
      <c r="CD98" s="166"/>
      <c r="CE98" s="167"/>
      <c r="CF98" s="167"/>
      <c r="CG98" s="164"/>
      <c r="CH98" s="165"/>
      <c r="CI98" s="163"/>
      <c r="CJ98" s="166"/>
      <c r="CK98" s="167"/>
      <c r="CL98" s="167"/>
      <c r="CM98" s="164"/>
      <c r="CN98" s="165"/>
      <c r="CO98" s="163"/>
      <c r="CP98" s="166"/>
      <c r="CQ98" s="167"/>
      <c r="CR98" s="167"/>
      <c r="CS98" s="164"/>
      <c r="CT98" s="165"/>
      <c r="CU98" s="163"/>
      <c r="CV98" s="166"/>
      <c r="CW98" s="167"/>
      <c r="CX98" s="167"/>
      <c r="CY98" s="164"/>
      <c r="CZ98" s="165"/>
      <c r="DA98" s="163"/>
      <c r="DB98" s="166"/>
      <c r="DC98" s="167"/>
      <c r="DD98" s="167"/>
      <c r="DE98" s="164"/>
      <c r="DF98" s="165"/>
      <c r="DG98" s="163"/>
      <c r="DH98" s="166"/>
      <c r="DI98" s="167"/>
      <c r="DJ98" s="167"/>
      <c r="DK98" s="164"/>
      <c r="DL98" s="165"/>
      <c r="DM98" s="163"/>
      <c r="DN98" s="166"/>
      <c r="DO98" s="167"/>
      <c r="DP98" s="167"/>
      <c r="DQ98" s="164"/>
      <c r="DR98" s="165"/>
      <c r="DS98" s="163"/>
      <c r="DT98" s="166"/>
      <c r="DU98" s="167"/>
      <c r="DV98" s="167"/>
      <c r="DW98" s="164"/>
      <c r="DX98" s="165"/>
      <c r="DY98" s="163"/>
      <c r="DZ98" s="166"/>
      <c r="EA98" s="167"/>
      <c r="EB98" s="167"/>
      <c r="EC98" s="164"/>
      <c r="ED98" s="165"/>
      <c r="EE98" s="163"/>
      <c r="EF98" s="166"/>
      <c r="EG98" s="167"/>
      <c r="EH98" s="167"/>
      <c r="EI98" s="164"/>
      <c r="EJ98" s="165"/>
      <c r="EK98" s="163"/>
      <c r="EL98" s="166"/>
      <c r="EM98" s="167"/>
      <c r="EN98" s="167"/>
      <c r="EO98" s="164"/>
      <c r="EP98" s="165"/>
      <c r="EQ98" s="163"/>
      <c r="ER98" s="166"/>
      <c r="ES98" s="167"/>
      <c r="ET98" s="167"/>
      <c r="EU98" s="164"/>
      <c r="EV98" s="165"/>
      <c r="EW98" s="163"/>
      <c r="EX98" s="166"/>
      <c r="EY98" s="167"/>
      <c r="EZ98" s="167"/>
      <c r="FA98" s="164"/>
      <c r="FB98" s="165"/>
      <c r="FC98" s="163"/>
      <c r="FD98" s="166"/>
      <c r="FE98" s="167"/>
      <c r="FF98" s="167"/>
      <c r="FG98" s="164"/>
      <c r="FH98" s="165"/>
      <c r="FI98" s="163"/>
      <c r="FJ98" s="166"/>
      <c r="FK98" s="167"/>
      <c r="FL98" s="167"/>
      <c r="FM98" s="164"/>
      <c r="FN98" s="165"/>
      <c r="FO98" s="163"/>
      <c r="FP98" s="166"/>
      <c r="FQ98" s="167"/>
      <c r="FR98" s="167"/>
      <c r="FS98" s="164"/>
      <c r="FT98" s="165"/>
      <c r="FU98" s="163"/>
      <c r="FV98" s="166"/>
      <c r="FW98" s="167"/>
      <c r="FX98" s="167"/>
      <c r="FY98" s="164"/>
      <c r="FZ98" s="165"/>
      <c r="GA98" s="163"/>
      <c r="GB98" s="166"/>
      <c r="GC98" s="167"/>
      <c r="GD98" s="167"/>
      <c r="GE98" s="164"/>
      <c r="GF98" s="165"/>
      <c r="GG98" s="163"/>
      <c r="GH98" s="166"/>
      <c r="GI98" s="167"/>
      <c r="GJ98" s="167"/>
      <c r="GK98" s="164"/>
      <c r="GL98" s="165"/>
      <c r="GM98" s="163"/>
      <c r="GN98" s="166"/>
      <c r="GO98" s="167"/>
      <c r="GP98" s="167"/>
      <c r="GQ98" s="164"/>
      <c r="GR98" s="165"/>
      <c r="GS98" s="163"/>
      <c r="GT98" s="166"/>
      <c r="GU98" s="167"/>
      <c r="GV98" s="167"/>
      <c r="GW98" s="164"/>
      <c r="GX98" s="165"/>
      <c r="GY98" s="163"/>
      <c r="GZ98" s="166"/>
      <c r="HA98" s="167"/>
      <c r="HB98" s="167"/>
      <c r="HC98" s="164"/>
      <c r="HD98" s="165"/>
      <c r="HE98" s="163"/>
      <c r="HF98" s="166"/>
      <c r="HG98" s="167"/>
      <c r="HH98" s="167"/>
      <c r="HI98" s="164"/>
      <c r="HJ98" s="165"/>
      <c r="HK98" s="163"/>
      <c r="HL98" s="166"/>
      <c r="HM98" s="167"/>
      <c r="HN98" s="167"/>
      <c r="HO98" s="164"/>
      <c r="HP98" s="165"/>
      <c r="HQ98" s="163"/>
      <c r="HR98" s="166"/>
      <c r="HS98" s="167"/>
      <c r="HT98" s="167"/>
      <c r="HU98" s="164"/>
      <c r="HV98" s="165"/>
      <c r="HW98" s="163"/>
      <c r="HX98" s="166"/>
      <c r="HY98" s="167"/>
      <c r="HZ98" s="167"/>
      <c r="IA98" s="164"/>
      <c r="IB98" s="165"/>
      <c r="IC98" s="163"/>
      <c r="ID98" s="166"/>
      <c r="IE98" s="167"/>
      <c r="IF98" s="167"/>
      <c r="IG98" s="164"/>
      <c r="IH98" s="165"/>
      <c r="II98" s="163"/>
      <c r="IJ98" s="166"/>
      <c r="IK98" s="167"/>
      <c r="IL98" s="167"/>
      <c r="IM98" s="164"/>
      <c r="IN98" s="165"/>
      <c r="IO98" s="163"/>
      <c r="IP98" s="166"/>
      <c r="IQ98" s="167"/>
      <c r="IR98" s="167"/>
      <c r="IS98" s="164"/>
      <c r="IT98" s="165"/>
      <c r="IU98" s="163"/>
      <c r="IV98" s="166"/>
    </row>
    <row r="99" spans="1:256" s="229" customFormat="1" ht="12.75">
      <c r="A99" s="137"/>
      <c r="B99" s="138" t="s">
        <v>509</v>
      </c>
      <c r="C99" s="132"/>
      <c r="D99" s="132"/>
      <c r="E99" s="132"/>
      <c r="F99" s="139"/>
      <c r="G99" s="138"/>
      <c r="H99" s="138"/>
      <c r="I99" s="132"/>
      <c r="J99" s="132"/>
      <c r="K99" s="132"/>
      <c r="L99" s="139"/>
      <c r="M99" s="138"/>
      <c r="N99" s="138"/>
      <c r="O99" s="132"/>
      <c r="P99" s="132"/>
      <c r="Q99" s="132"/>
      <c r="R99" s="139"/>
      <c r="S99" s="138"/>
      <c r="T99" s="138"/>
      <c r="U99" s="132"/>
      <c r="V99" s="132"/>
      <c r="W99" s="132"/>
      <c r="X99" s="139"/>
      <c r="Y99" s="138"/>
      <c r="Z99" s="138"/>
      <c r="AA99" s="132"/>
      <c r="AB99" s="132"/>
      <c r="AC99" s="132"/>
      <c r="AD99" s="139"/>
      <c r="AE99" s="138"/>
      <c r="AF99" s="138"/>
      <c r="AG99" s="132"/>
      <c r="AH99" s="132"/>
      <c r="AI99" s="132"/>
      <c r="AJ99" s="139"/>
      <c r="AK99" s="138"/>
      <c r="AL99" s="138"/>
      <c r="AM99" s="132"/>
      <c r="AN99" s="132"/>
      <c r="AO99" s="132"/>
      <c r="AP99" s="139"/>
      <c r="AQ99" s="138"/>
      <c r="AR99" s="138"/>
      <c r="AS99" s="132"/>
      <c r="AT99" s="132"/>
      <c r="AU99" s="132"/>
      <c r="AV99" s="139"/>
      <c r="AW99" s="138"/>
      <c r="AX99" s="138"/>
      <c r="AY99" s="132"/>
      <c r="AZ99" s="132"/>
      <c r="BA99" s="132"/>
      <c r="BB99" s="139"/>
      <c r="BC99" s="138"/>
      <c r="BD99" s="138"/>
      <c r="BE99" s="132"/>
      <c r="BF99" s="132"/>
      <c r="BG99" s="132"/>
      <c r="BH99" s="139"/>
      <c r="BI99" s="138"/>
      <c r="BJ99" s="138"/>
      <c r="BK99" s="132"/>
      <c r="BL99" s="132"/>
      <c r="BM99" s="132"/>
      <c r="BN99" s="139"/>
      <c r="BO99" s="138"/>
      <c r="BP99" s="138"/>
      <c r="BQ99" s="132"/>
      <c r="BR99" s="132"/>
      <c r="BS99" s="132"/>
      <c r="BT99" s="139"/>
      <c r="BU99" s="138"/>
      <c r="BV99" s="138"/>
      <c r="BW99" s="132"/>
      <c r="BX99" s="132"/>
      <c r="BY99" s="132"/>
      <c r="BZ99" s="139"/>
      <c r="CA99" s="138"/>
      <c r="CB99" s="138"/>
      <c r="CC99" s="132"/>
      <c r="CD99" s="132"/>
      <c r="CE99" s="132"/>
      <c r="CF99" s="139"/>
      <c r="CG99" s="138"/>
      <c r="CH99" s="138"/>
      <c r="CI99" s="132"/>
      <c r="CJ99" s="132"/>
      <c r="CK99" s="132"/>
      <c r="CL99" s="139"/>
      <c r="CM99" s="138"/>
      <c r="CN99" s="138"/>
      <c r="CO99" s="132"/>
      <c r="CP99" s="132"/>
      <c r="CQ99" s="132"/>
      <c r="CR99" s="139"/>
      <c r="CS99" s="138"/>
      <c r="CT99" s="138"/>
      <c r="CU99" s="132"/>
      <c r="CV99" s="132"/>
      <c r="CW99" s="132"/>
      <c r="CX99" s="139"/>
      <c r="CY99" s="138"/>
      <c r="CZ99" s="138"/>
      <c r="DA99" s="132"/>
      <c r="DB99" s="132"/>
      <c r="DC99" s="132"/>
      <c r="DD99" s="139"/>
      <c r="DE99" s="138"/>
      <c r="DF99" s="138"/>
      <c r="DG99" s="132"/>
      <c r="DH99" s="132"/>
      <c r="DI99" s="132"/>
      <c r="DJ99" s="139"/>
      <c r="DK99" s="138"/>
      <c r="DL99" s="138"/>
      <c r="DM99" s="132"/>
      <c r="DN99" s="132"/>
      <c r="DO99" s="132"/>
      <c r="DP99" s="139"/>
      <c r="DQ99" s="138"/>
      <c r="DR99" s="138"/>
      <c r="DS99" s="132"/>
      <c r="DT99" s="132"/>
      <c r="DU99" s="132"/>
      <c r="DV99" s="139"/>
      <c r="DW99" s="138"/>
      <c r="DX99" s="138"/>
      <c r="DY99" s="132"/>
      <c r="DZ99" s="132"/>
      <c r="EA99" s="132"/>
      <c r="EB99" s="139"/>
      <c r="EC99" s="138"/>
      <c r="ED99" s="138"/>
      <c r="EE99" s="132"/>
      <c r="EF99" s="132"/>
      <c r="EG99" s="132"/>
      <c r="EH99" s="139"/>
      <c r="EI99" s="138"/>
      <c r="EJ99" s="138"/>
      <c r="EK99" s="132"/>
      <c r="EL99" s="132"/>
      <c r="EM99" s="132"/>
      <c r="EN99" s="139"/>
      <c r="EO99" s="138"/>
      <c r="EP99" s="138"/>
      <c r="EQ99" s="132"/>
      <c r="ER99" s="132"/>
      <c r="ES99" s="132"/>
      <c r="ET99" s="139"/>
      <c r="EU99" s="138"/>
      <c r="EV99" s="138"/>
      <c r="EW99" s="132"/>
      <c r="EX99" s="132"/>
      <c r="EY99" s="132"/>
      <c r="EZ99" s="139"/>
      <c r="FA99" s="138"/>
      <c r="FB99" s="138"/>
      <c r="FC99" s="132"/>
      <c r="FD99" s="132"/>
      <c r="FE99" s="132"/>
      <c r="FF99" s="139"/>
      <c r="FG99" s="138"/>
      <c r="FH99" s="138"/>
      <c r="FI99" s="132"/>
      <c r="FJ99" s="132"/>
      <c r="FK99" s="132"/>
      <c r="FL99" s="139"/>
      <c r="FM99" s="138"/>
      <c r="FN99" s="138"/>
      <c r="FO99" s="132"/>
      <c r="FP99" s="132"/>
      <c r="FQ99" s="132"/>
      <c r="FR99" s="139"/>
      <c r="FS99" s="138"/>
      <c r="FT99" s="138"/>
      <c r="FU99" s="132"/>
      <c r="FV99" s="132"/>
      <c r="FW99" s="132"/>
      <c r="FX99" s="139"/>
      <c r="FY99" s="138"/>
      <c r="FZ99" s="138"/>
      <c r="GA99" s="132"/>
      <c r="GB99" s="132"/>
      <c r="GC99" s="132"/>
      <c r="GD99" s="139"/>
      <c r="GE99" s="138"/>
      <c r="GF99" s="138"/>
      <c r="GG99" s="132"/>
      <c r="GH99" s="132"/>
      <c r="GI99" s="132"/>
      <c r="GJ99" s="139"/>
      <c r="GK99" s="138"/>
      <c r="GL99" s="138"/>
      <c r="GM99" s="132"/>
      <c r="GN99" s="132"/>
      <c r="GO99" s="132"/>
      <c r="GP99" s="139"/>
      <c r="GQ99" s="138"/>
      <c r="GR99" s="138"/>
      <c r="GS99" s="132"/>
      <c r="GT99" s="132"/>
      <c r="GU99" s="132"/>
      <c r="GV99" s="139"/>
      <c r="GW99" s="138"/>
      <c r="GX99" s="138"/>
      <c r="GY99" s="132"/>
      <c r="GZ99" s="132"/>
      <c r="HA99" s="132"/>
      <c r="HB99" s="139"/>
      <c r="HC99" s="138"/>
      <c r="HD99" s="138"/>
      <c r="HE99" s="132"/>
      <c r="HF99" s="132"/>
      <c r="HG99" s="132"/>
      <c r="HH99" s="139"/>
      <c r="HI99" s="138"/>
      <c r="HJ99" s="138"/>
      <c r="HK99" s="132"/>
      <c r="HL99" s="132"/>
      <c r="HM99" s="132"/>
      <c r="HN99" s="139"/>
      <c r="HO99" s="138"/>
      <c r="HP99" s="138"/>
      <c r="HQ99" s="132"/>
      <c r="HR99" s="132"/>
      <c r="HS99" s="132"/>
      <c r="HT99" s="139"/>
      <c r="HU99" s="138"/>
      <c r="HV99" s="138"/>
      <c r="HW99" s="132"/>
      <c r="HX99" s="132"/>
      <c r="HY99" s="132"/>
      <c r="HZ99" s="139"/>
      <c r="IA99" s="138"/>
      <c r="IB99" s="138"/>
      <c r="IC99" s="132"/>
      <c r="ID99" s="132"/>
      <c r="IE99" s="132"/>
      <c r="IF99" s="139"/>
      <c r="IG99" s="138"/>
      <c r="IH99" s="138"/>
      <c r="II99" s="132"/>
      <c r="IJ99" s="132"/>
      <c r="IK99" s="132"/>
      <c r="IL99" s="139"/>
      <c r="IM99" s="138"/>
      <c r="IN99" s="138"/>
      <c r="IO99" s="132"/>
      <c r="IP99" s="132"/>
      <c r="IQ99" s="132"/>
      <c r="IR99" s="139"/>
      <c r="IS99" s="138"/>
      <c r="IT99" s="138"/>
      <c r="IU99" s="132"/>
      <c r="IV99" s="132"/>
    </row>
    <row r="100" spans="1:256" ht="12.75">
      <c r="A100" s="227">
        <v>19</v>
      </c>
      <c r="B100" s="165" t="s">
        <v>510</v>
      </c>
      <c r="C100" s="163" t="s">
        <v>710</v>
      </c>
      <c r="D100" s="166">
        <v>1</v>
      </c>
      <c r="E100" s="167"/>
      <c r="F100" s="167">
        <f t="shared" si="1"/>
        <v>0</v>
      </c>
      <c r="G100" s="164"/>
      <c r="H100" s="165"/>
      <c r="I100" s="163"/>
      <c r="J100" s="166"/>
      <c r="K100" s="167"/>
      <c r="L100" s="167"/>
      <c r="M100" s="164"/>
      <c r="N100" s="165"/>
      <c r="O100" s="163"/>
      <c r="P100" s="166"/>
      <c r="Q100" s="167"/>
      <c r="R100" s="167"/>
      <c r="S100" s="164"/>
      <c r="T100" s="165"/>
      <c r="U100" s="163"/>
      <c r="V100" s="166"/>
      <c r="W100" s="167"/>
      <c r="X100" s="167"/>
      <c r="Y100" s="164"/>
      <c r="Z100" s="165"/>
      <c r="AA100" s="163"/>
      <c r="AB100" s="166"/>
      <c r="AC100" s="167"/>
      <c r="AD100" s="167"/>
      <c r="AE100" s="164"/>
      <c r="AF100" s="165"/>
      <c r="AG100" s="163"/>
      <c r="AH100" s="166"/>
      <c r="AI100" s="167"/>
      <c r="AJ100" s="167"/>
      <c r="AK100" s="164"/>
      <c r="AL100" s="165"/>
      <c r="AM100" s="163"/>
      <c r="AN100" s="166"/>
      <c r="AO100" s="167"/>
      <c r="AP100" s="167"/>
      <c r="AQ100" s="164"/>
      <c r="AR100" s="165"/>
      <c r="AS100" s="163"/>
      <c r="AT100" s="166"/>
      <c r="AU100" s="167"/>
      <c r="AV100" s="167"/>
      <c r="AW100" s="164"/>
      <c r="AX100" s="165"/>
      <c r="AY100" s="163"/>
      <c r="AZ100" s="166"/>
      <c r="BA100" s="167"/>
      <c r="BB100" s="167"/>
      <c r="BC100" s="164"/>
      <c r="BD100" s="165"/>
      <c r="BE100" s="163"/>
      <c r="BF100" s="166"/>
      <c r="BG100" s="167"/>
      <c r="BH100" s="167"/>
      <c r="BI100" s="164"/>
      <c r="BJ100" s="165"/>
      <c r="BK100" s="163"/>
      <c r="BL100" s="166"/>
      <c r="BM100" s="167"/>
      <c r="BN100" s="167"/>
      <c r="BO100" s="164"/>
      <c r="BP100" s="165"/>
      <c r="BQ100" s="163"/>
      <c r="BR100" s="166"/>
      <c r="BS100" s="167"/>
      <c r="BT100" s="167"/>
      <c r="BU100" s="164"/>
      <c r="BV100" s="165"/>
      <c r="BW100" s="163"/>
      <c r="BX100" s="166"/>
      <c r="BY100" s="167"/>
      <c r="BZ100" s="167"/>
      <c r="CA100" s="164"/>
      <c r="CB100" s="165"/>
      <c r="CC100" s="163"/>
      <c r="CD100" s="166"/>
      <c r="CE100" s="167"/>
      <c r="CF100" s="167"/>
      <c r="CG100" s="164"/>
      <c r="CH100" s="165"/>
      <c r="CI100" s="163"/>
      <c r="CJ100" s="166"/>
      <c r="CK100" s="167"/>
      <c r="CL100" s="167"/>
      <c r="CM100" s="164"/>
      <c r="CN100" s="165"/>
      <c r="CO100" s="163"/>
      <c r="CP100" s="166"/>
      <c r="CQ100" s="167"/>
      <c r="CR100" s="167"/>
      <c r="CS100" s="164"/>
      <c r="CT100" s="165"/>
      <c r="CU100" s="163"/>
      <c r="CV100" s="166"/>
      <c r="CW100" s="167"/>
      <c r="CX100" s="167"/>
      <c r="CY100" s="164"/>
      <c r="CZ100" s="165"/>
      <c r="DA100" s="163"/>
      <c r="DB100" s="166"/>
      <c r="DC100" s="167"/>
      <c r="DD100" s="167"/>
      <c r="DE100" s="164"/>
      <c r="DF100" s="165"/>
      <c r="DG100" s="163"/>
      <c r="DH100" s="166"/>
      <c r="DI100" s="167"/>
      <c r="DJ100" s="167"/>
      <c r="DK100" s="164"/>
      <c r="DL100" s="165"/>
      <c r="DM100" s="163"/>
      <c r="DN100" s="166"/>
      <c r="DO100" s="167"/>
      <c r="DP100" s="167"/>
      <c r="DQ100" s="164"/>
      <c r="DR100" s="165"/>
      <c r="DS100" s="163"/>
      <c r="DT100" s="166"/>
      <c r="DU100" s="167"/>
      <c r="DV100" s="167"/>
      <c r="DW100" s="164"/>
      <c r="DX100" s="165"/>
      <c r="DY100" s="163"/>
      <c r="DZ100" s="166"/>
      <c r="EA100" s="167"/>
      <c r="EB100" s="167"/>
      <c r="EC100" s="164"/>
      <c r="ED100" s="165"/>
      <c r="EE100" s="163"/>
      <c r="EF100" s="166"/>
      <c r="EG100" s="167"/>
      <c r="EH100" s="167"/>
      <c r="EI100" s="164"/>
      <c r="EJ100" s="165"/>
      <c r="EK100" s="163"/>
      <c r="EL100" s="166"/>
      <c r="EM100" s="167"/>
      <c r="EN100" s="167"/>
      <c r="EO100" s="164"/>
      <c r="EP100" s="165"/>
      <c r="EQ100" s="163"/>
      <c r="ER100" s="166"/>
      <c r="ES100" s="167"/>
      <c r="ET100" s="167"/>
      <c r="EU100" s="164"/>
      <c r="EV100" s="165"/>
      <c r="EW100" s="163"/>
      <c r="EX100" s="166"/>
      <c r="EY100" s="167"/>
      <c r="EZ100" s="167"/>
      <c r="FA100" s="164"/>
      <c r="FB100" s="165"/>
      <c r="FC100" s="163"/>
      <c r="FD100" s="166"/>
      <c r="FE100" s="167"/>
      <c r="FF100" s="167"/>
      <c r="FG100" s="164"/>
      <c r="FH100" s="165"/>
      <c r="FI100" s="163"/>
      <c r="FJ100" s="166"/>
      <c r="FK100" s="167"/>
      <c r="FL100" s="167"/>
      <c r="FM100" s="164"/>
      <c r="FN100" s="165"/>
      <c r="FO100" s="163"/>
      <c r="FP100" s="166"/>
      <c r="FQ100" s="167"/>
      <c r="FR100" s="167"/>
      <c r="FS100" s="164"/>
      <c r="FT100" s="165"/>
      <c r="FU100" s="163"/>
      <c r="FV100" s="166"/>
      <c r="FW100" s="167"/>
      <c r="FX100" s="167"/>
      <c r="FY100" s="164"/>
      <c r="FZ100" s="165"/>
      <c r="GA100" s="163"/>
      <c r="GB100" s="166"/>
      <c r="GC100" s="167"/>
      <c r="GD100" s="167"/>
      <c r="GE100" s="164"/>
      <c r="GF100" s="165"/>
      <c r="GG100" s="163"/>
      <c r="GH100" s="166"/>
      <c r="GI100" s="167"/>
      <c r="GJ100" s="167"/>
      <c r="GK100" s="164"/>
      <c r="GL100" s="165"/>
      <c r="GM100" s="163"/>
      <c r="GN100" s="166"/>
      <c r="GO100" s="167"/>
      <c r="GP100" s="167"/>
      <c r="GQ100" s="164"/>
      <c r="GR100" s="165"/>
      <c r="GS100" s="163"/>
      <c r="GT100" s="166"/>
      <c r="GU100" s="167"/>
      <c r="GV100" s="167"/>
      <c r="GW100" s="164"/>
      <c r="GX100" s="165"/>
      <c r="GY100" s="163"/>
      <c r="GZ100" s="166"/>
      <c r="HA100" s="167"/>
      <c r="HB100" s="167"/>
      <c r="HC100" s="164"/>
      <c r="HD100" s="165"/>
      <c r="HE100" s="163"/>
      <c r="HF100" s="166"/>
      <c r="HG100" s="167"/>
      <c r="HH100" s="167"/>
      <c r="HI100" s="164"/>
      <c r="HJ100" s="165"/>
      <c r="HK100" s="163"/>
      <c r="HL100" s="166"/>
      <c r="HM100" s="167"/>
      <c r="HN100" s="167"/>
      <c r="HO100" s="164"/>
      <c r="HP100" s="165"/>
      <c r="HQ100" s="163"/>
      <c r="HR100" s="166"/>
      <c r="HS100" s="167"/>
      <c r="HT100" s="167"/>
      <c r="HU100" s="164"/>
      <c r="HV100" s="165"/>
      <c r="HW100" s="163"/>
      <c r="HX100" s="166"/>
      <c r="HY100" s="167"/>
      <c r="HZ100" s="167"/>
      <c r="IA100" s="164"/>
      <c r="IB100" s="165"/>
      <c r="IC100" s="163"/>
      <c r="ID100" s="166"/>
      <c r="IE100" s="167"/>
      <c r="IF100" s="167"/>
      <c r="IG100" s="164"/>
      <c r="IH100" s="165"/>
      <c r="II100" s="163"/>
      <c r="IJ100" s="166"/>
      <c r="IK100" s="167"/>
      <c r="IL100" s="167"/>
      <c r="IM100" s="164"/>
      <c r="IN100" s="165"/>
      <c r="IO100" s="163"/>
      <c r="IP100" s="166"/>
      <c r="IQ100" s="167"/>
      <c r="IR100" s="167"/>
      <c r="IS100" s="164"/>
      <c r="IT100" s="165"/>
      <c r="IU100" s="163"/>
      <c r="IV100" s="166"/>
    </row>
    <row r="101" spans="1:256" s="229" customFormat="1" ht="12.75">
      <c r="A101" s="227">
        <v>20</v>
      </c>
      <c r="B101" s="165" t="s">
        <v>511</v>
      </c>
      <c r="C101" s="163" t="s">
        <v>315</v>
      </c>
      <c r="D101" s="166">
        <v>1</v>
      </c>
      <c r="E101" s="167"/>
      <c r="F101" s="167">
        <f t="shared" si="1"/>
        <v>0</v>
      </c>
      <c r="G101" s="164"/>
      <c r="H101" s="165"/>
      <c r="I101" s="163"/>
      <c r="J101" s="166"/>
      <c r="K101" s="167"/>
      <c r="L101" s="167"/>
      <c r="M101" s="164"/>
      <c r="N101" s="165"/>
      <c r="O101" s="163"/>
      <c r="P101" s="166"/>
      <c r="Q101" s="167"/>
      <c r="R101" s="167"/>
      <c r="S101" s="164"/>
      <c r="T101" s="165"/>
      <c r="U101" s="163"/>
      <c r="V101" s="166"/>
      <c r="W101" s="167"/>
      <c r="X101" s="167"/>
      <c r="Y101" s="164"/>
      <c r="Z101" s="165"/>
      <c r="AA101" s="163"/>
      <c r="AB101" s="166"/>
      <c r="AC101" s="167"/>
      <c r="AD101" s="167"/>
      <c r="AE101" s="164"/>
      <c r="AF101" s="165"/>
      <c r="AG101" s="163"/>
      <c r="AH101" s="166"/>
      <c r="AI101" s="167"/>
      <c r="AJ101" s="167"/>
      <c r="AK101" s="164"/>
      <c r="AL101" s="165"/>
      <c r="AM101" s="163"/>
      <c r="AN101" s="166"/>
      <c r="AO101" s="167"/>
      <c r="AP101" s="167"/>
      <c r="AQ101" s="164"/>
      <c r="AR101" s="165"/>
      <c r="AS101" s="163"/>
      <c r="AT101" s="166"/>
      <c r="AU101" s="167"/>
      <c r="AV101" s="167"/>
      <c r="AW101" s="164"/>
      <c r="AX101" s="165"/>
      <c r="AY101" s="163"/>
      <c r="AZ101" s="166"/>
      <c r="BA101" s="167"/>
      <c r="BB101" s="167"/>
      <c r="BC101" s="164"/>
      <c r="BD101" s="165"/>
      <c r="BE101" s="163"/>
      <c r="BF101" s="166"/>
      <c r="BG101" s="167"/>
      <c r="BH101" s="167"/>
      <c r="BI101" s="164"/>
      <c r="BJ101" s="165"/>
      <c r="BK101" s="163"/>
      <c r="BL101" s="166"/>
      <c r="BM101" s="167"/>
      <c r="BN101" s="167"/>
      <c r="BO101" s="164"/>
      <c r="BP101" s="165"/>
      <c r="BQ101" s="163"/>
      <c r="BR101" s="166"/>
      <c r="BS101" s="167"/>
      <c r="BT101" s="167"/>
      <c r="BU101" s="164"/>
      <c r="BV101" s="165"/>
      <c r="BW101" s="163"/>
      <c r="BX101" s="166"/>
      <c r="BY101" s="167"/>
      <c r="BZ101" s="167"/>
      <c r="CA101" s="164"/>
      <c r="CB101" s="165"/>
      <c r="CC101" s="163"/>
      <c r="CD101" s="166"/>
      <c r="CE101" s="167"/>
      <c r="CF101" s="167"/>
      <c r="CG101" s="164"/>
      <c r="CH101" s="165"/>
      <c r="CI101" s="163"/>
      <c r="CJ101" s="166"/>
      <c r="CK101" s="167"/>
      <c r="CL101" s="167"/>
      <c r="CM101" s="164"/>
      <c r="CN101" s="165"/>
      <c r="CO101" s="163"/>
      <c r="CP101" s="166"/>
      <c r="CQ101" s="167"/>
      <c r="CR101" s="167"/>
      <c r="CS101" s="164"/>
      <c r="CT101" s="165"/>
      <c r="CU101" s="163"/>
      <c r="CV101" s="166"/>
      <c r="CW101" s="167"/>
      <c r="CX101" s="167"/>
      <c r="CY101" s="164"/>
      <c r="CZ101" s="165"/>
      <c r="DA101" s="163"/>
      <c r="DB101" s="166"/>
      <c r="DC101" s="167"/>
      <c r="DD101" s="167"/>
      <c r="DE101" s="164"/>
      <c r="DF101" s="165"/>
      <c r="DG101" s="163"/>
      <c r="DH101" s="166"/>
      <c r="DI101" s="167"/>
      <c r="DJ101" s="167"/>
      <c r="DK101" s="164"/>
      <c r="DL101" s="165"/>
      <c r="DM101" s="163"/>
      <c r="DN101" s="166"/>
      <c r="DO101" s="167"/>
      <c r="DP101" s="167"/>
      <c r="DQ101" s="164"/>
      <c r="DR101" s="165"/>
      <c r="DS101" s="163"/>
      <c r="DT101" s="166"/>
      <c r="DU101" s="167"/>
      <c r="DV101" s="167"/>
      <c r="DW101" s="164"/>
      <c r="DX101" s="165"/>
      <c r="DY101" s="163"/>
      <c r="DZ101" s="166"/>
      <c r="EA101" s="167"/>
      <c r="EB101" s="167"/>
      <c r="EC101" s="164"/>
      <c r="ED101" s="165"/>
      <c r="EE101" s="163"/>
      <c r="EF101" s="166"/>
      <c r="EG101" s="167"/>
      <c r="EH101" s="167"/>
      <c r="EI101" s="164"/>
      <c r="EJ101" s="165"/>
      <c r="EK101" s="163"/>
      <c r="EL101" s="166"/>
      <c r="EM101" s="167"/>
      <c r="EN101" s="167"/>
      <c r="EO101" s="164"/>
      <c r="EP101" s="165"/>
      <c r="EQ101" s="163"/>
      <c r="ER101" s="166"/>
      <c r="ES101" s="167"/>
      <c r="ET101" s="167"/>
      <c r="EU101" s="164"/>
      <c r="EV101" s="165"/>
      <c r="EW101" s="163"/>
      <c r="EX101" s="166"/>
      <c r="EY101" s="167"/>
      <c r="EZ101" s="167"/>
      <c r="FA101" s="164"/>
      <c r="FB101" s="165"/>
      <c r="FC101" s="163"/>
      <c r="FD101" s="166"/>
      <c r="FE101" s="167"/>
      <c r="FF101" s="167"/>
      <c r="FG101" s="164"/>
      <c r="FH101" s="165"/>
      <c r="FI101" s="163"/>
      <c r="FJ101" s="166"/>
      <c r="FK101" s="167"/>
      <c r="FL101" s="167"/>
      <c r="FM101" s="164"/>
      <c r="FN101" s="165"/>
      <c r="FO101" s="163"/>
      <c r="FP101" s="166"/>
      <c r="FQ101" s="167"/>
      <c r="FR101" s="167"/>
      <c r="FS101" s="164"/>
      <c r="FT101" s="165"/>
      <c r="FU101" s="163"/>
      <c r="FV101" s="166"/>
      <c r="FW101" s="167"/>
      <c r="FX101" s="167"/>
      <c r="FY101" s="164"/>
      <c r="FZ101" s="165"/>
      <c r="GA101" s="163"/>
      <c r="GB101" s="166"/>
      <c r="GC101" s="167"/>
      <c r="GD101" s="167"/>
      <c r="GE101" s="164"/>
      <c r="GF101" s="165"/>
      <c r="GG101" s="163"/>
      <c r="GH101" s="166"/>
      <c r="GI101" s="167"/>
      <c r="GJ101" s="167"/>
      <c r="GK101" s="164"/>
      <c r="GL101" s="165"/>
      <c r="GM101" s="163"/>
      <c r="GN101" s="166"/>
      <c r="GO101" s="167"/>
      <c r="GP101" s="167"/>
      <c r="GQ101" s="164"/>
      <c r="GR101" s="165"/>
      <c r="GS101" s="163"/>
      <c r="GT101" s="166"/>
      <c r="GU101" s="167"/>
      <c r="GV101" s="167"/>
      <c r="GW101" s="164"/>
      <c r="GX101" s="165"/>
      <c r="GY101" s="163"/>
      <c r="GZ101" s="166"/>
      <c r="HA101" s="167"/>
      <c r="HB101" s="167"/>
      <c r="HC101" s="164"/>
      <c r="HD101" s="165"/>
      <c r="HE101" s="163"/>
      <c r="HF101" s="166"/>
      <c r="HG101" s="167"/>
      <c r="HH101" s="167"/>
      <c r="HI101" s="164"/>
      <c r="HJ101" s="165"/>
      <c r="HK101" s="163"/>
      <c r="HL101" s="166"/>
      <c r="HM101" s="167"/>
      <c r="HN101" s="167"/>
      <c r="HO101" s="164"/>
      <c r="HP101" s="165"/>
      <c r="HQ101" s="163"/>
      <c r="HR101" s="166"/>
      <c r="HS101" s="167"/>
      <c r="HT101" s="167"/>
      <c r="HU101" s="164"/>
      <c r="HV101" s="165"/>
      <c r="HW101" s="163"/>
      <c r="HX101" s="166"/>
      <c r="HY101" s="167"/>
      <c r="HZ101" s="167"/>
      <c r="IA101" s="164"/>
      <c r="IB101" s="165"/>
      <c r="IC101" s="163"/>
      <c r="ID101" s="166"/>
      <c r="IE101" s="167"/>
      <c r="IF101" s="167"/>
      <c r="IG101" s="164"/>
      <c r="IH101" s="165"/>
      <c r="II101" s="163"/>
      <c r="IJ101" s="166"/>
      <c r="IK101" s="167"/>
      <c r="IL101" s="167"/>
      <c r="IM101" s="164"/>
      <c r="IN101" s="165"/>
      <c r="IO101" s="163"/>
      <c r="IP101" s="166"/>
      <c r="IQ101" s="167"/>
      <c r="IR101" s="167"/>
      <c r="IS101" s="164"/>
      <c r="IT101" s="165"/>
      <c r="IU101" s="163"/>
      <c r="IV101" s="166"/>
    </row>
    <row r="102" spans="1:256" s="229" customFormat="1" ht="12.75">
      <c r="A102" s="227">
        <v>21</v>
      </c>
      <c r="B102" s="165" t="s">
        <v>512</v>
      </c>
      <c r="C102" s="163" t="s">
        <v>315</v>
      </c>
      <c r="D102" s="166">
        <v>6</v>
      </c>
      <c r="E102" s="167"/>
      <c r="F102" s="167">
        <f t="shared" si="1"/>
        <v>0</v>
      </c>
      <c r="G102" s="164"/>
      <c r="H102" s="165"/>
      <c r="I102" s="163"/>
      <c r="J102" s="166"/>
      <c r="K102" s="167"/>
      <c r="L102" s="167"/>
      <c r="M102" s="164"/>
      <c r="N102" s="165"/>
      <c r="O102" s="163"/>
      <c r="P102" s="166"/>
      <c r="Q102" s="167"/>
      <c r="R102" s="167"/>
      <c r="S102" s="164"/>
      <c r="T102" s="165"/>
      <c r="U102" s="163"/>
      <c r="V102" s="166"/>
      <c r="W102" s="167"/>
      <c r="X102" s="167"/>
      <c r="Y102" s="164"/>
      <c r="Z102" s="165"/>
      <c r="AA102" s="163"/>
      <c r="AB102" s="166"/>
      <c r="AC102" s="167"/>
      <c r="AD102" s="167"/>
      <c r="AE102" s="164"/>
      <c r="AF102" s="165"/>
      <c r="AG102" s="163"/>
      <c r="AH102" s="166"/>
      <c r="AI102" s="167"/>
      <c r="AJ102" s="167"/>
      <c r="AK102" s="164"/>
      <c r="AL102" s="165"/>
      <c r="AM102" s="163"/>
      <c r="AN102" s="166"/>
      <c r="AO102" s="167"/>
      <c r="AP102" s="167"/>
      <c r="AQ102" s="164"/>
      <c r="AR102" s="165"/>
      <c r="AS102" s="163"/>
      <c r="AT102" s="166"/>
      <c r="AU102" s="167"/>
      <c r="AV102" s="167"/>
      <c r="AW102" s="164"/>
      <c r="AX102" s="165"/>
      <c r="AY102" s="163"/>
      <c r="AZ102" s="166"/>
      <c r="BA102" s="167"/>
      <c r="BB102" s="167"/>
      <c r="BC102" s="164"/>
      <c r="BD102" s="165"/>
      <c r="BE102" s="163"/>
      <c r="BF102" s="166"/>
      <c r="BG102" s="167"/>
      <c r="BH102" s="167"/>
      <c r="BI102" s="164"/>
      <c r="BJ102" s="165"/>
      <c r="BK102" s="163"/>
      <c r="BL102" s="166"/>
      <c r="BM102" s="167"/>
      <c r="BN102" s="167"/>
      <c r="BO102" s="164"/>
      <c r="BP102" s="165"/>
      <c r="BQ102" s="163"/>
      <c r="BR102" s="166"/>
      <c r="BS102" s="167"/>
      <c r="BT102" s="167"/>
      <c r="BU102" s="164"/>
      <c r="BV102" s="165"/>
      <c r="BW102" s="163"/>
      <c r="BX102" s="166"/>
      <c r="BY102" s="167"/>
      <c r="BZ102" s="167"/>
      <c r="CA102" s="164"/>
      <c r="CB102" s="165"/>
      <c r="CC102" s="163"/>
      <c r="CD102" s="166"/>
      <c r="CE102" s="167"/>
      <c r="CF102" s="167"/>
      <c r="CG102" s="164"/>
      <c r="CH102" s="165"/>
      <c r="CI102" s="163"/>
      <c r="CJ102" s="166"/>
      <c r="CK102" s="167"/>
      <c r="CL102" s="167"/>
      <c r="CM102" s="164"/>
      <c r="CN102" s="165"/>
      <c r="CO102" s="163"/>
      <c r="CP102" s="166"/>
      <c r="CQ102" s="167"/>
      <c r="CR102" s="167"/>
      <c r="CS102" s="164"/>
      <c r="CT102" s="165"/>
      <c r="CU102" s="163"/>
      <c r="CV102" s="166"/>
      <c r="CW102" s="167"/>
      <c r="CX102" s="167"/>
      <c r="CY102" s="164"/>
      <c r="CZ102" s="165"/>
      <c r="DA102" s="163"/>
      <c r="DB102" s="166"/>
      <c r="DC102" s="167"/>
      <c r="DD102" s="167"/>
      <c r="DE102" s="164"/>
      <c r="DF102" s="165"/>
      <c r="DG102" s="163"/>
      <c r="DH102" s="166"/>
      <c r="DI102" s="167"/>
      <c r="DJ102" s="167"/>
      <c r="DK102" s="164"/>
      <c r="DL102" s="165"/>
      <c r="DM102" s="163"/>
      <c r="DN102" s="166"/>
      <c r="DO102" s="167"/>
      <c r="DP102" s="167"/>
      <c r="DQ102" s="164"/>
      <c r="DR102" s="165"/>
      <c r="DS102" s="163"/>
      <c r="DT102" s="166"/>
      <c r="DU102" s="167"/>
      <c r="DV102" s="167"/>
      <c r="DW102" s="164"/>
      <c r="DX102" s="165"/>
      <c r="DY102" s="163"/>
      <c r="DZ102" s="166"/>
      <c r="EA102" s="167"/>
      <c r="EB102" s="167"/>
      <c r="EC102" s="164"/>
      <c r="ED102" s="165"/>
      <c r="EE102" s="163"/>
      <c r="EF102" s="166"/>
      <c r="EG102" s="167"/>
      <c r="EH102" s="167"/>
      <c r="EI102" s="164"/>
      <c r="EJ102" s="165"/>
      <c r="EK102" s="163"/>
      <c r="EL102" s="166"/>
      <c r="EM102" s="167"/>
      <c r="EN102" s="167"/>
      <c r="EO102" s="164"/>
      <c r="EP102" s="165"/>
      <c r="EQ102" s="163"/>
      <c r="ER102" s="166"/>
      <c r="ES102" s="167"/>
      <c r="ET102" s="167"/>
      <c r="EU102" s="164"/>
      <c r="EV102" s="165"/>
      <c r="EW102" s="163"/>
      <c r="EX102" s="166"/>
      <c r="EY102" s="167"/>
      <c r="EZ102" s="167"/>
      <c r="FA102" s="164"/>
      <c r="FB102" s="165"/>
      <c r="FC102" s="163"/>
      <c r="FD102" s="166"/>
      <c r="FE102" s="167"/>
      <c r="FF102" s="167"/>
      <c r="FG102" s="164"/>
      <c r="FH102" s="165"/>
      <c r="FI102" s="163"/>
      <c r="FJ102" s="166"/>
      <c r="FK102" s="167"/>
      <c r="FL102" s="167"/>
      <c r="FM102" s="164"/>
      <c r="FN102" s="165"/>
      <c r="FO102" s="163"/>
      <c r="FP102" s="166"/>
      <c r="FQ102" s="167"/>
      <c r="FR102" s="167"/>
      <c r="FS102" s="164"/>
      <c r="FT102" s="165"/>
      <c r="FU102" s="163"/>
      <c r="FV102" s="166"/>
      <c r="FW102" s="167"/>
      <c r="FX102" s="167"/>
      <c r="FY102" s="164"/>
      <c r="FZ102" s="165"/>
      <c r="GA102" s="163"/>
      <c r="GB102" s="166"/>
      <c r="GC102" s="167"/>
      <c r="GD102" s="167"/>
      <c r="GE102" s="164"/>
      <c r="GF102" s="165"/>
      <c r="GG102" s="163"/>
      <c r="GH102" s="166"/>
      <c r="GI102" s="167"/>
      <c r="GJ102" s="167"/>
      <c r="GK102" s="164"/>
      <c r="GL102" s="165"/>
      <c r="GM102" s="163"/>
      <c r="GN102" s="166"/>
      <c r="GO102" s="167"/>
      <c r="GP102" s="167"/>
      <c r="GQ102" s="164"/>
      <c r="GR102" s="165"/>
      <c r="GS102" s="163"/>
      <c r="GT102" s="166"/>
      <c r="GU102" s="167"/>
      <c r="GV102" s="167"/>
      <c r="GW102" s="164"/>
      <c r="GX102" s="165"/>
      <c r="GY102" s="163"/>
      <c r="GZ102" s="166"/>
      <c r="HA102" s="167"/>
      <c r="HB102" s="167"/>
      <c r="HC102" s="164"/>
      <c r="HD102" s="165"/>
      <c r="HE102" s="163"/>
      <c r="HF102" s="166"/>
      <c r="HG102" s="167"/>
      <c r="HH102" s="167"/>
      <c r="HI102" s="164"/>
      <c r="HJ102" s="165"/>
      <c r="HK102" s="163"/>
      <c r="HL102" s="166"/>
      <c r="HM102" s="167"/>
      <c r="HN102" s="167"/>
      <c r="HO102" s="164"/>
      <c r="HP102" s="165"/>
      <c r="HQ102" s="163"/>
      <c r="HR102" s="166"/>
      <c r="HS102" s="167"/>
      <c r="HT102" s="167"/>
      <c r="HU102" s="164"/>
      <c r="HV102" s="165"/>
      <c r="HW102" s="163"/>
      <c r="HX102" s="166"/>
      <c r="HY102" s="167"/>
      <c r="HZ102" s="167"/>
      <c r="IA102" s="164"/>
      <c r="IB102" s="165"/>
      <c r="IC102" s="163"/>
      <c r="ID102" s="166"/>
      <c r="IE102" s="167"/>
      <c r="IF102" s="167"/>
      <c r="IG102" s="164"/>
      <c r="IH102" s="165"/>
      <c r="II102" s="163"/>
      <c r="IJ102" s="166"/>
      <c r="IK102" s="167"/>
      <c r="IL102" s="167"/>
      <c r="IM102" s="164"/>
      <c r="IN102" s="165"/>
      <c r="IO102" s="163"/>
      <c r="IP102" s="166"/>
      <c r="IQ102" s="167"/>
      <c r="IR102" s="167"/>
      <c r="IS102" s="164"/>
      <c r="IT102" s="165"/>
      <c r="IU102" s="163"/>
      <c r="IV102" s="166"/>
    </row>
    <row r="103" spans="1:256" s="229" customFormat="1" ht="12.75">
      <c r="A103" s="227">
        <v>22</v>
      </c>
      <c r="B103" s="165" t="s">
        <v>513</v>
      </c>
      <c r="C103" s="163" t="s">
        <v>705</v>
      </c>
      <c r="D103" s="166">
        <v>130</v>
      </c>
      <c r="E103" s="167"/>
      <c r="F103" s="167">
        <f t="shared" si="1"/>
        <v>0</v>
      </c>
      <c r="G103" s="164"/>
      <c r="H103" s="165"/>
      <c r="I103" s="163"/>
      <c r="J103" s="166"/>
      <c r="K103" s="167"/>
      <c r="L103" s="167"/>
      <c r="M103" s="164"/>
      <c r="N103" s="165"/>
      <c r="O103" s="163"/>
      <c r="P103" s="166"/>
      <c r="Q103" s="167"/>
      <c r="R103" s="167"/>
      <c r="S103" s="164"/>
      <c r="T103" s="165"/>
      <c r="U103" s="163"/>
      <c r="V103" s="166"/>
      <c r="W103" s="167"/>
      <c r="X103" s="167"/>
      <c r="Y103" s="164"/>
      <c r="Z103" s="165"/>
      <c r="AA103" s="163"/>
      <c r="AB103" s="166"/>
      <c r="AC103" s="167"/>
      <c r="AD103" s="167"/>
      <c r="AE103" s="164"/>
      <c r="AF103" s="165"/>
      <c r="AG103" s="163"/>
      <c r="AH103" s="166"/>
      <c r="AI103" s="167"/>
      <c r="AJ103" s="167"/>
      <c r="AK103" s="164"/>
      <c r="AL103" s="165"/>
      <c r="AM103" s="163"/>
      <c r="AN103" s="166"/>
      <c r="AO103" s="167"/>
      <c r="AP103" s="167"/>
      <c r="AQ103" s="164"/>
      <c r="AR103" s="165"/>
      <c r="AS103" s="163"/>
      <c r="AT103" s="166"/>
      <c r="AU103" s="167"/>
      <c r="AV103" s="167"/>
      <c r="AW103" s="164"/>
      <c r="AX103" s="165"/>
      <c r="AY103" s="163"/>
      <c r="AZ103" s="166"/>
      <c r="BA103" s="167"/>
      <c r="BB103" s="167"/>
      <c r="BC103" s="164"/>
      <c r="BD103" s="165"/>
      <c r="BE103" s="163"/>
      <c r="BF103" s="166"/>
      <c r="BG103" s="167"/>
      <c r="BH103" s="167"/>
      <c r="BI103" s="164"/>
      <c r="BJ103" s="165"/>
      <c r="BK103" s="163"/>
      <c r="BL103" s="166"/>
      <c r="BM103" s="167"/>
      <c r="BN103" s="167"/>
      <c r="BO103" s="164"/>
      <c r="BP103" s="165"/>
      <c r="BQ103" s="163"/>
      <c r="BR103" s="166"/>
      <c r="BS103" s="167"/>
      <c r="BT103" s="167"/>
      <c r="BU103" s="164"/>
      <c r="BV103" s="165"/>
      <c r="BW103" s="163"/>
      <c r="BX103" s="166"/>
      <c r="BY103" s="167"/>
      <c r="BZ103" s="167"/>
      <c r="CA103" s="164"/>
      <c r="CB103" s="165"/>
      <c r="CC103" s="163"/>
      <c r="CD103" s="166"/>
      <c r="CE103" s="167"/>
      <c r="CF103" s="167"/>
      <c r="CG103" s="164"/>
      <c r="CH103" s="165"/>
      <c r="CI103" s="163"/>
      <c r="CJ103" s="166"/>
      <c r="CK103" s="167"/>
      <c r="CL103" s="167"/>
      <c r="CM103" s="164"/>
      <c r="CN103" s="165"/>
      <c r="CO103" s="163"/>
      <c r="CP103" s="166"/>
      <c r="CQ103" s="167"/>
      <c r="CR103" s="167"/>
      <c r="CS103" s="164"/>
      <c r="CT103" s="165"/>
      <c r="CU103" s="163"/>
      <c r="CV103" s="166"/>
      <c r="CW103" s="167"/>
      <c r="CX103" s="167"/>
      <c r="CY103" s="164"/>
      <c r="CZ103" s="165"/>
      <c r="DA103" s="163"/>
      <c r="DB103" s="166"/>
      <c r="DC103" s="167"/>
      <c r="DD103" s="167"/>
      <c r="DE103" s="164"/>
      <c r="DF103" s="165"/>
      <c r="DG103" s="163"/>
      <c r="DH103" s="166"/>
      <c r="DI103" s="167"/>
      <c r="DJ103" s="167"/>
      <c r="DK103" s="164"/>
      <c r="DL103" s="165"/>
      <c r="DM103" s="163"/>
      <c r="DN103" s="166"/>
      <c r="DO103" s="167"/>
      <c r="DP103" s="167"/>
      <c r="DQ103" s="164"/>
      <c r="DR103" s="165"/>
      <c r="DS103" s="163"/>
      <c r="DT103" s="166"/>
      <c r="DU103" s="167"/>
      <c r="DV103" s="167"/>
      <c r="DW103" s="164"/>
      <c r="DX103" s="165"/>
      <c r="DY103" s="163"/>
      <c r="DZ103" s="166"/>
      <c r="EA103" s="167"/>
      <c r="EB103" s="167"/>
      <c r="EC103" s="164"/>
      <c r="ED103" s="165"/>
      <c r="EE103" s="163"/>
      <c r="EF103" s="166"/>
      <c r="EG103" s="167"/>
      <c r="EH103" s="167"/>
      <c r="EI103" s="164"/>
      <c r="EJ103" s="165"/>
      <c r="EK103" s="163"/>
      <c r="EL103" s="166"/>
      <c r="EM103" s="167"/>
      <c r="EN103" s="167"/>
      <c r="EO103" s="164"/>
      <c r="EP103" s="165"/>
      <c r="EQ103" s="163"/>
      <c r="ER103" s="166"/>
      <c r="ES103" s="167"/>
      <c r="ET103" s="167"/>
      <c r="EU103" s="164"/>
      <c r="EV103" s="165"/>
      <c r="EW103" s="163"/>
      <c r="EX103" s="166"/>
      <c r="EY103" s="167"/>
      <c r="EZ103" s="167"/>
      <c r="FA103" s="164"/>
      <c r="FB103" s="165"/>
      <c r="FC103" s="163"/>
      <c r="FD103" s="166"/>
      <c r="FE103" s="167"/>
      <c r="FF103" s="167"/>
      <c r="FG103" s="164"/>
      <c r="FH103" s="165"/>
      <c r="FI103" s="163"/>
      <c r="FJ103" s="166"/>
      <c r="FK103" s="167"/>
      <c r="FL103" s="167"/>
      <c r="FM103" s="164"/>
      <c r="FN103" s="165"/>
      <c r="FO103" s="163"/>
      <c r="FP103" s="166"/>
      <c r="FQ103" s="167"/>
      <c r="FR103" s="167"/>
      <c r="FS103" s="164"/>
      <c r="FT103" s="165"/>
      <c r="FU103" s="163"/>
      <c r="FV103" s="166"/>
      <c r="FW103" s="167"/>
      <c r="FX103" s="167"/>
      <c r="FY103" s="164"/>
      <c r="FZ103" s="165"/>
      <c r="GA103" s="163"/>
      <c r="GB103" s="166"/>
      <c r="GC103" s="167"/>
      <c r="GD103" s="167"/>
      <c r="GE103" s="164"/>
      <c r="GF103" s="165"/>
      <c r="GG103" s="163"/>
      <c r="GH103" s="166"/>
      <c r="GI103" s="167"/>
      <c r="GJ103" s="167"/>
      <c r="GK103" s="164"/>
      <c r="GL103" s="165"/>
      <c r="GM103" s="163"/>
      <c r="GN103" s="166"/>
      <c r="GO103" s="167"/>
      <c r="GP103" s="167"/>
      <c r="GQ103" s="164"/>
      <c r="GR103" s="165"/>
      <c r="GS103" s="163"/>
      <c r="GT103" s="166"/>
      <c r="GU103" s="167"/>
      <c r="GV103" s="167"/>
      <c r="GW103" s="164"/>
      <c r="GX103" s="165"/>
      <c r="GY103" s="163"/>
      <c r="GZ103" s="166"/>
      <c r="HA103" s="167"/>
      <c r="HB103" s="167"/>
      <c r="HC103" s="164"/>
      <c r="HD103" s="165"/>
      <c r="HE103" s="163"/>
      <c r="HF103" s="166"/>
      <c r="HG103" s="167"/>
      <c r="HH103" s="167"/>
      <c r="HI103" s="164"/>
      <c r="HJ103" s="165"/>
      <c r="HK103" s="163"/>
      <c r="HL103" s="166"/>
      <c r="HM103" s="167"/>
      <c r="HN103" s="167"/>
      <c r="HO103" s="164"/>
      <c r="HP103" s="165"/>
      <c r="HQ103" s="163"/>
      <c r="HR103" s="166"/>
      <c r="HS103" s="167"/>
      <c r="HT103" s="167"/>
      <c r="HU103" s="164"/>
      <c r="HV103" s="165"/>
      <c r="HW103" s="163"/>
      <c r="HX103" s="166"/>
      <c r="HY103" s="167"/>
      <c r="HZ103" s="167"/>
      <c r="IA103" s="164"/>
      <c r="IB103" s="165"/>
      <c r="IC103" s="163"/>
      <c r="ID103" s="166"/>
      <c r="IE103" s="167"/>
      <c r="IF103" s="167"/>
      <c r="IG103" s="164"/>
      <c r="IH103" s="165"/>
      <c r="II103" s="163"/>
      <c r="IJ103" s="166"/>
      <c r="IK103" s="167"/>
      <c r="IL103" s="167"/>
      <c r="IM103" s="164"/>
      <c r="IN103" s="165"/>
      <c r="IO103" s="163"/>
      <c r="IP103" s="166"/>
      <c r="IQ103" s="167"/>
      <c r="IR103" s="167"/>
      <c r="IS103" s="164"/>
      <c r="IT103" s="165"/>
      <c r="IU103" s="163"/>
      <c r="IV103" s="166"/>
    </row>
    <row r="104" spans="1:256" s="229" customFormat="1" ht="12.75">
      <c r="A104" s="227">
        <v>23</v>
      </c>
      <c r="B104" s="165" t="s">
        <v>496</v>
      </c>
      <c r="C104" s="163" t="s">
        <v>705</v>
      </c>
      <c r="D104" s="166">
        <v>110</v>
      </c>
      <c r="E104" s="167"/>
      <c r="F104" s="167">
        <f t="shared" si="1"/>
        <v>0</v>
      </c>
      <c r="G104" s="164"/>
      <c r="H104" s="165"/>
      <c r="I104" s="163"/>
      <c r="J104" s="166"/>
      <c r="K104" s="167"/>
      <c r="L104" s="167"/>
      <c r="M104" s="164"/>
      <c r="N104" s="165"/>
      <c r="O104" s="163"/>
      <c r="P104" s="166"/>
      <c r="Q104" s="167"/>
      <c r="R104" s="167"/>
      <c r="S104" s="164"/>
      <c r="T104" s="165"/>
      <c r="U104" s="163"/>
      <c r="V104" s="166"/>
      <c r="W104" s="167"/>
      <c r="X104" s="167"/>
      <c r="Y104" s="164"/>
      <c r="Z104" s="165"/>
      <c r="AA104" s="163"/>
      <c r="AB104" s="166"/>
      <c r="AC104" s="167"/>
      <c r="AD104" s="167"/>
      <c r="AE104" s="164"/>
      <c r="AF104" s="165"/>
      <c r="AG104" s="163"/>
      <c r="AH104" s="166"/>
      <c r="AI104" s="167"/>
      <c r="AJ104" s="167"/>
      <c r="AK104" s="164"/>
      <c r="AL104" s="165"/>
      <c r="AM104" s="163"/>
      <c r="AN104" s="166"/>
      <c r="AO104" s="167"/>
      <c r="AP104" s="167"/>
      <c r="AQ104" s="164"/>
      <c r="AR104" s="165"/>
      <c r="AS104" s="163"/>
      <c r="AT104" s="166"/>
      <c r="AU104" s="167"/>
      <c r="AV104" s="167"/>
      <c r="AW104" s="164"/>
      <c r="AX104" s="165"/>
      <c r="AY104" s="163"/>
      <c r="AZ104" s="166"/>
      <c r="BA104" s="167"/>
      <c r="BB104" s="167"/>
      <c r="BC104" s="164"/>
      <c r="BD104" s="165"/>
      <c r="BE104" s="163"/>
      <c r="BF104" s="166"/>
      <c r="BG104" s="167"/>
      <c r="BH104" s="167"/>
      <c r="BI104" s="164"/>
      <c r="BJ104" s="165"/>
      <c r="BK104" s="163"/>
      <c r="BL104" s="166"/>
      <c r="BM104" s="167"/>
      <c r="BN104" s="167"/>
      <c r="BO104" s="164"/>
      <c r="BP104" s="165"/>
      <c r="BQ104" s="163"/>
      <c r="BR104" s="166"/>
      <c r="BS104" s="167"/>
      <c r="BT104" s="167"/>
      <c r="BU104" s="164"/>
      <c r="BV104" s="165"/>
      <c r="BW104" s="163"/>
      <c r="BX104" s="166"/>
      <c r="BY104" s="167"/>
      <c r="BZ104" s="167"/>
      <c r="CA104" s="164"/>
      <c r="CB104" s="165"/>
      <c r="CC104" s="163"/>
      <c r="CD104" s="166"/>
      <c r="CE104" s="167"/>
      <c r="CF104" s="167"/>
      <c r="CG104" s="164"/>
      <c r="CH104" s="165"/>
      <c r="CI104" s="163"/>
      <c r="CJ104" s="166"/>
      <c r="CK104" s="167"/>
      <c r="CL104" s="167"/>
      <c r="CM104" s="164"/>
      <c r="CN104" s="165"/>
      <c r="CO104" s="163"/>
      <c r="CP104" s="166"/>
      <c r="CQ104" s="167"/>
      <c r="CR104" s="167"/>
      <c r="CS104" s="164"/>
      <c r="CT104" s="165"/>
      <c r="CU104" s="163"/>
      <c r="CV104" s="166"/>
      <c r="CW104" s="167"/>
      <c r="CX104" s="167"/>
      <c r="CY104" s="164"/>
      <c r="CZ104" s="165"/>
      <c r="DA104" s="163"/>
      <c r="DB104" s="166"/>
      <c r="DC104" s="167"/>
      <c r="DD104" s="167"/>
      <c r="DE104" s="164"/>
      <c r="DF104" s="165"/>
      <c r="DG104" s="163"/>
      <c r="DH104" s="166"/>
      <c r="DI104" s="167"/>
      <c r="DJ104" s="167"/>
      <c r="DK104" s="164"/>
      <c r="DL104" s="165"/>
      <c r="DM104" s="163"/>
      <c r="DN104" s="166"/>
      <c r="DO104" s="167"/>
      <c r="DP104" s="167"/>
      <c r="DQ104" s="164"/>
      <c r="DR104" s="165"/>
      <c r="DS104" s="163"/>
      <c r="DT104" s="166"/>
      <c r="DU104" s="167"/>
      <c r="DV104" s="167"/>
      <c r="DW104" s="164"/>
      <c r="DX104" s="165"/>
      <c r="DY104" s="163"/>
      <c r="DZ104" s="166"/>
      <c r="EA104" s="167"/>
      <c r="EB104" s="167"/>
      <c r="EC104" s="164"/>
      <c r="ED104" s="165"/>
      <c r="EE104" s="163"/>
      <c r="EF104" s="166"/>
      <c r="EG104" s="167"/>
      <c r="EH104" s="167"/>
      <c r="EI104" s="164"/>
      <c r="EJ104" s="165"/>
      <c r="EK104" s="163"/>
      <c r="EL104" s="166"/>
      <c r="EM104" s="167"/>
      <c r="EN104" s="167"/>
      <c r="EO104" s="164"/>
      <c r="EP104" s="165"/>
      <c r="EQ104" s="163"/>
      <c r="ER104" s="166"/>
      <c r="ES104" s="167"/>
      <c r="ET104" s="167"/>
      <c r="EU104" s="164"/>
      <c r="EV104" s="165"/>
      <c r="EW104" s="163"/>
      <c r="EX104" s="166"/>
      <c r="EY104" s="167"/>
      <c r="EZ104" s="167"/>
      <c r="FA104" s="164"/>
      <c r="FB104" s="165"/>
      <c r="FC104" s="163"/>
      <c r="FD104" s="166"/>
      <c r="FE104" s="167"/>
      <c r="FF104" s="167"/>
      <c r="FG104" s="164"/>
      <c r="FH104" s="165"/>
      <c r="FI104" s="163"/>
      <c r="FJ104" s="166"/>
      <c r="FK104" s="167"/>
      <c r="FL104" s="167"/>
      <c r="FM104" s="164"/>
      <c r="FN104" s="165"/>
      <c r="FO104" s="163"/>
      <c r="FP104" s="166"/>
      <c r="FQ104" s="167"/>
      <c r="FR104" s="167"/>
      <c r="FS104" s="164"/>
      <c r="FT104" s="165"/>
      <c r="FU104" s="163"/>
      <c r="FV104" s="166"/>
      <c r="FW104" s="167"/>
      <c r="FX104" s="167"/>
      <c r="FY104" s="164"/>
      <c r="FZ104" s="165"/>
      <c r="GA104" s="163"/>
      <c r="GB104" s="166"/>
      <c r="GC104" s="167"/>
      <c r="GD104" s="167"/>
      <c r="GE104" s="164"/>
      <c r="GF104" s="165"/>
      <c r="GG104" s="163"/>
      <c r="GH104" s="166"/>
      <c r="GI104" s="167"/>
      <c r="GJ104" s="167"/>
      <c r="GK104" s="164"/>
      <c r="GL104" s="165"/>
      <c r="GM104" s="163"/>
      <c r="GN104" s="166"/>
      <c r="GO104" s="167"/>
      <c r="GP104" s="167"/>
      <c r="GQ104" s="164"/>
      <c r="GR104" s="165"/>
      <c r="GS104" s="163"/>
      <c r="GT104" s="166"/>
      <c r="GU104" s="167"/>
      <c r="GV104" s="167"/>
      <c r="GW104" s="164"/>
      <c r="GX104" s="165"/>
      <c r="GY104" s="163"/>
      <c r="GZ104" s="166"/>
      <c r="HA104" s="167"/>
      <c r="HB104" s="167"/>
      <c r="HC104" s="164"/>
      <c r="HD104" s="165"/>
      <c r="HE104" s="163"/>
      <c r="HF104" s="166"/>
      <c r="HG104" s="167"/>
      <c r="HH104" s="167"/>
      <c r="HI104" s="164"/>
      <c r="HJ104" s="165"/>
      <c r="HK104" s="163"/>
      <c r="HL104" s="166"/>
      <c r="HM104" s="167"/>
      <c r="HN104" s="167"/>
      <c r="HO104" s="164"/>
      <c r="HP104" s="165"/>
      <c r="HQ104" s="163"/>
      <c r="HR104" s="166"/>
      <c r="HS104" s="167"/>
      <c r="HT104" s="167"/>
      <c r="HU104" s="164"/>
      <c r="HV104" s="165"/>
      <c r="HW104" s="163"/>
      <c r="HX104" s="166"/>
      <c r="HY104" s="167"/>
      <c r="HZ104" s="167"/>
      <c r="IA104" s="164"/>
      <c r="IB104" s="165"/>
      <c r="IC104" s="163"/>
      <c r="ID104" s="166"/>
      <c r="IE104" s="167"/>
      <c r="IF104" s="167"/>
      <c r="IG104" s="164"/>
      <c r="IH104" s="165"/>
      <c r="II104" s="163"/>
      <c r="IJ104" s="166"/>
      <c r="IK104" s="167"/>
      <c r="IL104" s="167"/>
      <c r="IM104" s="164"/>
      <c r="IN104" s="165"/>
      <c r="IO104" s="163"/>
      <c r="IP104" s="166"/>
      <c r="IQ104" s="167"/>
      <c r="IR104" s="167"/>
      <c r="IS104" s="164"/>
      <c r="IT104" s="165"/>
      <c r="IU104" s="163"/>
      <c r="IV104" s="166"/>
    </row>
    <row r="105" spans="1:256" s="229" customFormat="1" ht="12.75">
      <c r="A105" s="227">
        <v>24</v>
      </c>
      <c r="B105" s="165" t="s">
        <v>514</v>
      </c>
      <c r="C105" s="163" t="s">
        <v>705</v>
      </c>
      <c r="D105" s="166">
        <v>25</v>
      </c>
      <c r="E105" s="167"/>
      <c r="F105" s="167">
        <f t="shared" si="1"/>
        <v>0</v>
      </c>
      <c r="G105" s="164"/>
      <c r="H105" s="165"/>
      <c r="I105" s="163"/>
      <c r="J105" s="166"/>
      <c r="K105" s="167"/>
      <c r="L105" s="167"/>
      <c r="M105" s="164"/>
      <c r="N105" s="165"/>
      <c r="O105" s="163"/>
      <c r="P105" s="166"/>
      <c r="Q105" s="167"/>
      <c r="R105" s="167"/>
      <c r="S105" s="164"/>
      <c r="T105" s="165"/>
      <c r="U105" s="163"/>
      <c r="V105" s="166"/>
      <c r="W105" s="167"/>
      <c r="X105" s="167"/>
      <c r="Y105" s="164"/>
      <c r="Z105" s="165"/>
      <c r="AA105" s="163"/>
      <c r="AB105" s="166"/>
      <c r="AC105" s="167"/>
      <c r="AD105" s="167"/>
      <c r="AE105" s="164"/>
      <c r="AF105" s="165"/>
      <c r="AG105" s="163"/>
      <c r="AH105" s="166"/>
      <c r="AI105" s="167"/>
      <c r="AJ105" s="167"/>
      <c r="AK105" s="164"/>
      <c r="AL105" s="165"/>
      <c r="AM105" s="163"/>
      <c r="AN105" s="166"/>
      <c r="AO105" s="167"/>
      <c r="AP105" s="167"/>
      <c r="AQ105" s="164"/>
      <c r="AR105" s="165"/>
      <c r="AS105" s="163"/>
      <c r="AT105" s="166"/>
      <c r="AU105" s="167"/>
      <c r="AV105" s="167"/>
      <c r="AW105" s="164"/>
      <c r="AX105" s="165"/>
      <c r="AY105" s="163"/>
      <c r="AZ105" s="166"/>
      <c r="BA105" s="167"/>
      <c r="BB105" s="167"/>
      <c r="BC105" s="164"/>
      <c r="BD105" s="165"/>
      <c r="BE105" s="163"/>
      <c r="BF105" s="166"/>
      <c r="BG105" s="167"/>
      <c r="BH105" s="167"/>
      <c r="BI105" s="164"/>
      <c r="BJ105" s="165"/>
      <c r="BK105" s="163"/>
      <c r="BL105" s="166"/>
      <c r="BM105" s="167"/>
      <c r="BN105" s="167"/>
      <c r="BO105" s="164"/>
      <c r="BP105" s="165"/>
      <c r="BQ105" s="163"/>
      <c r="BR105" s="166"/>
      <c r="BS105" s="167"/>
      <c r="BT105" s="167"/>
      <c r="BU105" s="164"/>
      <c r="BV105" s="165"/>
      <c r="BW105" s="163"/>
      <c r="BX105" s="166"/>
      <c r="BY105" s="167"/>
      <c r="BZ105" s="167"/>
      <c r="CA105" s="164"/>
      <c r="CB105" s="165"/>
      <c r="CC105" s="163"/>
      <c r="CD105" s="166"/>
      <c r="CE105" s="167"/>
      <c r="CF105" s="167"/>
      <c r="CG105" s="164"/>
      <c r="CH105" s="165"/>
      <c r="CI105" s="163"/>
      <c r="CJ105" s="166"/>
      <c r="CK105" s="167"/>
      <c r="CL105" s="167"/>
      <c r="CM105" s="164"/>
      <c r="CN105" s="165"/>
      <c r="CO105" s="163"/>
      <c r="CP105" s="166"/>
      <c r="CQ105" s="167"/>
      <c r="CR105" s="167"/>
      <c r="CS105" s="164"/>
      <c r="CT105" s="165"/>
      <c r="CU105" s="163"/>
      <c r="CV105" s="166"/>
      <c r="CW105" s="167"/>
      <c r="CX105" s="167"/>
      <c r="CY105" s="164"/>
      <c r="CZ105" s="165"/>
      <c r="DA105" s="163"/>
      <c r="DB105" s="166"/>
      <c r="DC105" s="167"/>
      <c r="DD105" s="167"/>
      <c r="DE105" s="164"/>
      <c r="DF105" s="165"/>
      <c r="DG105" s="163"/>
      <c r="DH105" s="166"/>
      <c r="DI105" s="167"/>
      <c r="DJ105" s="167"/>
      <c r="DK105" s="164"/>
      <c r="DL105" s="165"/>
      <c r="DM105" s="163"/>
      <c r="DN105" s="166"/>
      <c r="DO105" s="167"/>
      <c r="DP105" s="167"/>
      <c r="DQ105" s="164"/>
      <c r="DR105" s="165"/>
      <c r="DS105" s="163"/>
      <c r="DT105" s="166"/>
      <c r="DU105" s="167"/>
      <c r="DV105" s="167"/>
      <c r="DW105" s="164"/>
      <c r="DX105" s="165"/>
      <c r="DY105" s="163"/>
      <c r="DZ105" s="166"/>
      <c r="EA105" s="167"/>
      <c r="EB105" s="167"/>
      <c r="EC105" s="164"/>
      <c r="ED105" s="165"/>
      <c r="EE105" s="163"/>
      <c r="EF105" s="166"/>
      <c r="EG105" s="167"/>
      <c r="EH105" s="167"/>
      <c r="EI105" s="164"/>
      <c r="EJ105" s="165"/>
      <c r="EK105" s="163"/>
      <c r="EL105" s="166"/>
      <c r="EM105" s="167"/>
      <c r="EN105" s="167"/>
      <c r="EO105" s="164"/>
      <c r="EP105" s="165"/>
      <c r="EQ105" s="163"/>
      <c r="ER105" s="166"/>
      <c r="ES105" s="167"/>
      <c r="ET105" s="167"/>
      <c r="EU105" s="164"/>
      <c r="EV105" s="165"/>
      <c r="EW105" s="163"/>
      <c r="EX105" s="166"/>
      <c r="EY105" s="167"/>
      <c r="EZ105" s="167"/>
      <c r="FA105" s="164"/>
      <c r="FB105" s="165"/>
      <c r="FC105" s="163"/>
      <c r="FD105" s="166"/>
      <c r="FE105" s="167"/>
      <c r="FF105" s="167"/>
      <c r="FG105" s="164"/>
      <c r="FH105" s="165"/>
      <c r="FI105" s="163"/>
      <c r="FJ105" s="166"/>
      <c r="FK105" s="167"/>
      <c r="FL105" s="167"/>
      <c r="FM105" s="164"/>
      <c r="FN105" s="165"/>
      <c r="FO105" s="163"/>
      <c r="FP105" s="166"/>
      <c r="FQ105" s="167"/>
      <c r="FR105" s="167"/>
      <c r="FS105" s="164"/>
      <c r="FT105" s="165"/>
      <c r="FU105" s="163"/>
      <c r="FV105" s="166"/>
      <c r="FW105" s="167"/>
      <c r="FX105" s="167"/>
      <c r="FY105" s="164"/>
      <c r="FZ105" s="165"/>
      <c r="GA105" s="163"/>
      <c r="GB105" s="166"/>
      <c r="GC105" s="167"/>
      <c r="GD105" s="167"/>
      <c r="GE105" s="164"/>
      <c r="GF105" s="165"/>
      <c r="GG105" s="163"/>
      <c r="GH105" s="166"/>
      <c r="GI105" s="167"/>
      <c r="GJ105" s="167"/>
      <c r="GK105" s="164"/>
      <c r="GL105" s="165"/>
      <c r="GM105" s="163"/>
      <c r="GN105" s="166"/>
      <c r="GO105" s="167"/>
      <c r="GP105" s="167"/>
      <c r="GQ105" s="164"/>
      <c r="GR105" s="165"/>
      <c r="GS105" s="163"/>
      <c r="GT105" s="166"/>
      <c r="GU105" s="167"/>
      <c r="GV105" s="167"/>
      <c r="GW105" s="164"/>
      <c r="GX105" s="165"/>
      <c r="GY105" s="163"/>
      <c r="GZ105" s="166"/>
      <c r="HA105" s="167"/>
      <c r="HB105" s="167"/>
      <c r="HC105" s="164"/>
      <c r="HD105" s="165"/>
      <c r="HE105" s="163"/>
      <c r="HF105" s="166"/>
      <c r="HG105" s="167"/>
      <c r="HH105" s="167"/>
      <c r="HI105" s="164"/>
      <c r="HJ105" s="165"/>
      <c r="HK105" s="163"/>
      <c r="HL105" s="166"/>
      <c r="HM105" s="167"/>
      <c r="HN105" s="167"/>
      <c r="HO105" s="164"/>
      <c r="HP105" s="165"/>
      <c r="HQ105" s="163"/>
      <c r="HR105" s="166"/>
      <c r="HS105" s="167"/>
      <c r="HT105" s="167"/>
      <c r="HU105" s="164"/>
      <c r="HV105" s="165"/>
      <c r="HW105" s="163"/>
      <c r="HX105" s="166"/>
      <c r="HY105" s="167"/>
      <c r="HZ105" s="167"/>
      <c r="IA105" s="164"/>
      <c r="IB105" s="165"/>
      <c r="IC105" s="163"/>
      <c r="ID105" s="166"/>
      <c r="IE105" s="167"/>
      <c r="IF105" s="167"/>
      <c r="IG105" s="164"/>
      <c r="IH105" s="165"/>
      <c r="II105" s="163"/>
      <c r="IJ105" s="166"/>
      <c r="IK105" s="167"/>
      <c r="IL105" s="167"/>
      <c r="IM105" s="164"/>
      <c r="IN105" s="165"/>
      <c r="IO105" s="163"/>
      <c r="IP105" s="166"/>
      <c r="IQ105" s="167"/>
      <c r="IR105" s="167"/>
      <c r="IS105" s="164"/>
      <c r="IT105" s="165"/>
      <c r="IU105" s="163"/>
      <c r="IV105" s="166"/>
    </row>
    <row r="106" spans="1:256" s="229" customFormat="1" ht="12.75">
      <c r="A106" s="227">
        <v>25</v>
      </c>
      <c r="B106" s="165" t="s">
        <v>497</v>
      </c>
      <c r="C106" s="163" t="s">
        <v>710</v>
      </c>
      <c r="D106" s="166">
        <v>1</v>
      </c>
      <c r="E106" s="167"/>
      <c r="F106" s="167">
        <f t="shared" si="1"/>
        <v>0</v>
      </c>
      <c r="G106" s="164"/>
      <c r="H106" s="165"/>
      <c r="I106" s="163"/>
      <c r="J106" s="166"/>
      <c r="K106" s="167"/>
      <c r="L106" s="167"/>
      <c r="M106" s="164"/>
      <c r="N106" s="165"/>
      <c r="O106" s="163"/>
      <c r="P106" s="166"/>
      <c r="Q106" s="167"/>
      <c r="R106" s="167"/>
      <c r="S106" s="164"/>
      <c r="T106" s="165"/>
      <c r="U106" s="163"/>
      <c r="V106" s="166"/>
      <c r="W106" s="167"/>
      <c r="X106" s="167"/>
      <c r="Y106" s="164"/>
      <c r="Z106" s="165"/>
      <c r="AA106" s="163"/>
      <c r="AB106" s="166"/>
      <c r="AC106" s="167"/>
      <c r="AD106" s="167"/>
      <c r="AE106" s="164"/>
      <c r="AF106" s="165"/>
      <c r="AG106" s="163"/>
      <c r="AH106" s="166"/>
      <c r="AI106" s="167"/>
      <c r="AJ106" s="167"/>
      <c r="AK106" s="164"/>
      <c r="AL106" s="165"/>
      <c r="AM106" s="163"/>
      <c r="AN106" s="166"/>
      <c r="AO106" s="167"/>
      <c r="AP106" s="167"/>
      <c r="AQ106" s="164"/>
      <c r="AR106" s="165"/>
      <c r="AS106" s="163"/>
      <c r="AT106" s="166"/>
      <c r="AU106" s="167"/>
      <c r="AV106" s="167"/>
      <c r="AW106" s="164"/>
      <c r="AX106" s="165"/>
      <c r="AY106" s="163"/>
      <c r="AZ106" s="166"/>
      <c r="BA106" s="167"/>
      <c r="BB106" s="167"/>
      <c r="BC106" s="164"/>
      <c r="BD106" s="165"/>
      <c r="BE106" s="163"/>
      <c r="BF106" s="166"/>
      <c r="BG106" s="167"/>
      <c r="BH106" s="167"/>
      <c r="BI106" s="164"/>
      <c r="BJ106" s="165"/>
      <c r="BK106" s="163"/>
      <c r="BL106" s="166"/>
      <c r="BM106" s="167"/>
      <c r="BN106" s="167"/>
      <c r="BO106" s="164"/>
      <c r="BP106" s="165"/>
      <c r="BQ106" s="163"/>
      <c r="BR106" s="166"/>
      <c r="BS106" s="167"/>
      <c r="BT106" s="167"/>
      <c r="BU106" s="164"/>
      <c r="BV106" s="165"/>
      <c r="BW106" s="163"/>
      <c r="BX106" s="166"/>
      <c r="BY106" s="167"/>
      <c r="BZ106" s="167"/>
      <c r="CA106" s="164"/>
      <c r="CB106" s="165"/>
      <c r="CC106" s="163"/>
      <c r="CD106" s="166"/>
      <c r="CE106" s="167"/>
      <c r="CF106" s="167"/>
      <c r="CG106" s="164"/>
      <c r="CH106" s="165"/>
      <c r="CI106" s="163"/>
      <c r="CJ106" s="166"/>
      <c r="CK106" s="167"/>
      <c r="CL106" s="167"/>
      <c r="CM106" s="164"/>
      <c r="CN106" s="165"/>
      <c r="CO106" s="163"/>
      <c r="CP106" s="166"/>
      <c r="CQ106" s="167"/>
      <c r="CR106" s="167"/>
      <c r="CS106" s="164"/>
      <c r="CT106" s="165"/>
      <c r="CU106" s="163"/>
      <c r="CV106" s="166"/>
      <c r="CW106" s="167"/>
      <c r="CX106" s="167"/>
      <c r="CY106" s="164"/>
      <c r="CZ106" s="165"/>
      <c r="DA106" s="163"/>
      <c r="DB106" s="166"/>
      <c r="DC106" s="167"/>
      <c r="DD106" s="167"/>
      <c r="DE106" s="164"/>
      <c r="DF106" s="165"/>
      <c r="DG106" s="163"/>
      <c r="DH106" s="166"/>
      <c r="DI106" s="167"/>
      <c r="DJ106" s="167"/>
      <c r="DK106" s="164"/>
      <c r="DL106" s="165"/>
      <c r="DM106" s="163"/>
      <c r="DN106" s="166"/>
      <c r="DO106" s="167"/>
      <c r="DP106" s="167"/>
      <c r="DQ106" s="164"/>
      <c r="DR106" s="165"/>
      <c r="DS106" s="163"/>
      <c r="DT106" s="166"/>
      <c r="DU106" s="167"/>
      <c r="DV106" s="167"/>
      <c r="DW106" s="164"/>
      <c r="DX106" s="165"/>
      <c r="DY106" s="163"/>
      <c r="DZ106" s="166"/>
      <c r="EA106" s="167"/>
      <c r="EB106" s="167"/>
      <c r="EC106" s="164"/>
      <c r="ED106" s="165"/>
      <c r="EE106" s="163"/>
      <c r="EF106" s="166"/>
      <c r="EG106" s="167"/>
      <c r="EH106" s="167"/>
      <c r="EI106" s="164"/>
      <c r="EJ106" s="165"/>
      <c r="EK106" s="163"/>
      <c r="EL106" s="166"/>
      <c r="EM106" s="167"/>
      <c r="EN106" s="167"/>
      <c r="EO106" s="164"/>
      <c r="EP106" s="165"/>
      <c r="EQ106" s="163"/>
      <c r="ER106" s="166"/>
      <c r="ES106" s="167"/>
      <c r="ET106" s="167"/>
      <c r="EU106" s="164"/>
      <c r="EV106" s="165"/>
      <c r="EW106" s="163"/>
      <c r="EX106" s="166"/>
      <c r="EY106" s="167"/>
      <c r="EZ106" s="167"/>
      <c r="FA106" s="164"/>
      <c r="FB106" s="165"/>
      <c r="FC106" s="163"/>
      <c r="FD106" s="166"/>
      <c r="FE106" s="167"/>
      <c r="FF106" s="167"/>
      <c r="FG106" s="164"/>
      <c r="FH106" s="165"/>
      <c r="FI106" s="163"/>
      <c r="FJ106" s="166"/>
      <c r="FK106" s="167"/>
      <c r="FL106" s="167"/>
      <c r="FM106" s="164"/>
      <c r="FN106" s="165"/>
      <c r="FO106" s="163"/>
      <c r="FP106" s="166"/>
      <c r="FQ106" s="167"/>
      <c r="FR106" s="167"/>
      <c r="FS106" s="164"/>
      <c r="FT106" s="165"/>
      <c r="FU106" s="163"/>
      <c r="FV106" s="166"/>
      <c r="FW106" s="167"/>
      <c r="FX106" s="167"/>
      <c r="FY106" s="164"/>
      <c r="FZ106" s="165"/>
      <c r="GA106" s="163"/>
      <c r="GB106" s="166"/>
      <c r="GC106" s="167"/>
      <c r="GD106" s="167"/>
      <c r="GE106" s="164"/>
      <c r="GF106" s="165"/>
      <c r="GG106" s="163"/>
      <c r="GH106" s="166"/>
      <c r="GI106" s="167"/>
      <c r="GJ106" s="167"/>
      <c r="GK106" s="164"/>
      <c r="GL106" s="165"/>
      <c r="GM106" s="163"/>
      <c r="GN106" s="166"/>
      <c r="GO106" s="167"/>
      <c r="GP106" s="167"/>
      <c r="GQ106" s="164"/>
      <c r="GR106" s="165"/>
      <c r="GS106" s="163"/>
      <c r="GT106" s="166"/>
      <c r="GU106" s="167"/>
      <c r="GV106" s="167"/>
      <c r="GW106" s="164"/>
      <c r="GX106" s="165"/>
      <c r="GY106" s="163"/>
      <c r="GZ106" s="166"/>
      <c r="HA106" s="167"/>
      <c r="HB106" s="167"/>
      <c r="HC106" s="164"/>
      <c r="HD106" s="165"/>
      <c r="HE106" s="163"/>
      <c r="HF106" s="166"/>
      <c r="HG106" s="167"/>
      <c r="HH106" s="167"/>
      <c r="HI106" s="164"/>
      <c r="HJ106" s="165"/>
      <c r="HK106" s="163"/>
      <c r="HL106" s="166"/>
      <c r="HM106" s="167"/>
      <c r="HN106" s="167"/>
      <c r="HO106" s="164"/>
      <c r="HP106" s="165"/>
      <c r="HQ106" s="163"/>
      <c r="HR106" s="166"/>
      <c r="HS106" s="167"/>
      <c r="HT106" s="167"/>
      <c r="HU106" s="164"/>
      <c r="HV106" s="165"/>
      <c r="HW106" s="163"/>
      <c r="HX106" s="166"/>
      <c r="HY106" s="167"/>
      <c r="HZ106" s="167"/>
      <c r="IA106" s="164"/>
      <c r="IB106" s="165"/>
      <c r="IC106" s="163"/>
      <c r="ID106" s="166"/>
      <c r="IE106" s="167"/>
      <c r="IF106" s="167"/>
      <c r="IG106" s="164"/>
      <c r="IH106" s="165"/>
      <c r="II106" s="163"/>
      <c r="IJ106" s="166"/>
      <c r="IK106" s="167"/>
      <c r="IL106" s="167"/>
      <c r="IM106" s="164"/>
      <c r="IN106" s="165"/>
      <c r="IO106" s="163"/>
      <c r="IP106" s="166"/>
      <c r="IQ106" s="167"/>
      <c r="IR106" s="167"/>
      <c r="IS106" s="164"/>
      <c r="IT106" s="165"/>
      <c r="IU106" s="163"/>
      <c r="IV106" s="166"/>
    </row>
    <row r="107" spans="1:256" s="229" customFormat="1" ht="22.5">
      <c r="A107" s="227">
        <v>26</v>
      </c>
      <c r="B107" s="165" t="s">
        <v>508</v>
      </c>
      <c r="C107" s="163" t="s">
        <v>710</v>
      </c>
      <c r="D107" s="166">
        <v>1</v>
      </c>
      <c r="E107" s="167"/>
      <c r="F107" s="167">
        <f t="shared" si="1"/>
        <v>0</v>
      </c>
      <c r="G107" s="164"/>
      <c r="H107" s="165"/>
      <c r="I107" s="163"/>
      <c r="J107" s="166"/>
      <c r="K107" s="167"/>
      <c r="L107" s="167"/>
      <c r="M107" s="164"/>
      <c r="N107" s="165"/>
      <c r="O107" s="163"/>
      <c r="P107" s="166"/>
      <c r="Q107" s="167"/>
      <c r="R107" s="167"/>
      <c r="S107" s="164"/>
      <c r="T107" s="165"/>
      <c r="U107" s="163"/>
      <c r="V107" s="166"/>
      <c r="W107" s="167"/>
      <c r="X107" s="167"/>
      <c r="Y107" s="164"/>
      <c r="Z107" s="165"/>
      <c r="AA107" s="163"/>
      <c r="AB107" s="166"/>
      <c r="AC107" s="167"/>
      <c r="AD107" s="167"/>
      <c r="AE107" s="164"/>
      <c r="AF107" s="165"/>
      <c r="AG107" s="163"/>
      <c r="AH107" s="166"/>
      <c r="AI107" s="167"/>
      <c r="AJ107" s="167"/>
      <c r="AK107" s="164"/>
      <c r="AL107" s="165"/>
      <c r="AM107" s="163"/>
      <c r="AN107" s="166"/>
      <c r="AO107" s="167"/>
      <c r="AP107" s="167"/>
      <c r="AQ107" s="164"/>
      <c r="AR107" s="165"/>
      <c r="AS107" s="163"/>
      <c r="AT107" s="166"/>
      <c r="AU107" s="167"/>
      <c r="AV107" s="167"/>
      <c r="AW107" s="164"/>
      <c r="AX107" s="165"/>
      <c r="AY107" s="163"/>
      <c r="AZ107" s="166"/>
      <c r="BA107" s="167"/>
      <c r="BB107" s="167"/>
      <c r="BC107" s="164"/>
      <c r="BD107" s="165"/>
      <c r="BE107" s="163"/>
      <c r="BF107" s="166"/>
      <c r="BG107" s="167"/>
      <c r="BH107" s="167"/>
      <c r="BI107" s="164"/>
      <c r="BJ107" s="165"/>
      <c r="BK107" s="163"/>
      <c r="BL107" s="166"/>
      <c r="BM107" s="167"/>
      <c r="BN107" s="167"/>
      <c r="BO107" s="164"/>
      <c r="BP107" s="165"/>
      <c r="BQ107" s="163"/>
      <c r="BR107" s="166"/>
      <c r="BS107" s="167"/>
      <c r="BT107" s="167"/>
      <c r="BU107" s="164"/>
      <c r="BV107" s="165"/>
      <c r="BW107" s="163"/>
      <c r="BX107" s="166"/>
      <c r="BY107" s="167"/>
      <c r="BZ107" s="167"/>
      <c r="CA107" s="164"/>
      <c r="CB107" s="165"/>
      <c r="CC107" s="163"/>
      <c r="CD107" s="166"/>
      <c r="CE107" s="167"/>
      <c r="CF107" s="167"/>
      <c r="CG107" s="164"/>
      <c r="CH107" s="165"/>
      <c r="CI107" s="163"/>
      <c r="CJ107" s="166"/>
      <c r="CK107" s="167"/>
      <c r="CL107" s="167"/>
      <c r="CM107" s="164"/>
      <c r="CN107" s="165"/>
      <c r="CO107" s="163"/>
      <c r="CP107" s="166"/>
      <c r="CQ107" s="167"/>
      <c r="CR107" s="167"/>
      <c r="CS107" s="164"/>
      <c r="CT107" s="165"/>
      <c r="CU107" s="163"/>
      <c r="CV107" s="166"/>
      <c r="CW107" s="167"/>
      <c r="CX107" s="167"/>
      <c r="CY107" s="164"/>
      <c r="CZ107" s="165"/>
      <c r="DA107" s="163"/>
      <c r="DB107" s="166"/>
      <c r="DC107" s="167"/>
      <c r="DD107" s="167"/>
      <c r="DE107" s="164"/>
      <c r="DF107" s="165"/>
      <c r="DG107" s="163"/>
      <c r="DH107" s="166"/>
      <c r="DI107" s="167"/>
      <c r="DJ107" s="167"/>
      <c r="DK107" s="164"/>
      <c r="DL107" s="165"/>
      <c r="DM107" s="163"/>
      <c r="DN107" s="166"/>
      <c r="DO107" s="167"/>
      <c r="DP107" s="167"/>
      <c r="DQ107" s="164"/>
      <c r="DR107" s="165"/>
      <c r="DS107" s="163"/>
      <c r="DT107" s="166"/>
      <c r="DU107" s="167"/>
      <c r="DV107" s="167"/>
      <c r="DW107" s="164"/>
      <c r="DX107" s="165"/>
      <c r="DY107" s="163"/>
      <c r="DZ107" s="166"/>
      <c r="EA107" s="167"/>
      <c r="EB107" s="167"/>
      <c r="EC107" s="164"/>
      <c r="ED107" s="165"/>
      <c r="EE107" s="163"/>
      <c r="EF107" s="166"/>
      <c r="EG107" s="167"/>
      <c r="EH107" s="167"/>
      <c r="EI107" s="164"/>
      <c r="EJ107" s="165"/>
      <c r="EK107" s="163"/>
      <c r="EL107" s="166"/>
      <c r="EM107" s="167"/>
      <c r="EN107" s="167"/>
      <c r="EO107" s="164"/>
      <c r="EP107" s="165"/>
      <c r="EQ107" s="163"/>
      <c r="ER107" s="166"/>
      <c r="ES107" s="167"/>
      <c r="ET107" s="167"/>
      <c r="EU107" s="164"/>
      <c r="EV107" s="165"/>
      <c r="EW107" s="163"/>
      <c r="EX107" s="166"/>
      <c r="EY107" s="167"/>
      <c r="EZ107" s="167"/>
      <c r="FA107" s="164"/>
      <c r="FB107" s="165"/>
      <c r="FC107" s="163"/>
      <c r="FD107" s="166"/>
      <c r="FE107" s="167"/>
      <c r="FF107" s="167"/>
      <c r="FG107" s="164"/>
      <c r="FH107" s="165"/>
      <c r="FI107" s="163"/>
      <c r="FJ107" s="166"/>
      <c r="FK107" s="167"/>
      <c r="FL107" s="167"/>
      <c r="FM107" s="164"/>
      <c r="FN107" s="165"/>
      <c r="FO107" s="163"/>
      <c r="FP107" s="166"/>
      <c r="FQ107" s="167"/>
      <c r="FR107" s="167"/>
      <c r="FS107" s="164"/>
      <c r="FT107" s="165"/>
      <c r="FU107" s="163"/>
      <c r="FV107" s="166"/>
      <c r="FW107" s="167"/>
      <c r="FX107" s="167"/>
      <c r="FY107" s="164"/>
      <c r="FZ107" s="165"/>
      <c r="GA107" s="163"/>
      <c r="GB107" s="166"/>
      <c r="GC107" s="167"/>
      <c r="GD107" s="167"/>
      <c r="GE107" s="164"/>
      <c r="GF107" s="165"/>
      <c r="GG107" s="163"/>
      <c r="GH107" s="166"/>
      <c r="GI107" s="167"/>
      <c r="GJ107" s="167"/>
      <c r="GK107" s="164"/>
      <c r="GL107" s="165"/>
      <c r="GM107" s="163"/>
      <c r="GN107" s="166"/>
      <c r="GO107" s="167"/>
      <c r="GP107" s="167"/>
      <c r="GQ107" s="164"/>
      <c r="GR107" s="165"/>
      <c r="GS107" s="163"/>
      <c r="GT107" s="166"/>
      <c r="GU107" s="167"/>
      <c r="GV107" s="167"/>
      <c r="GW107" s="164"/>
      <c r="GX107" s="165"/>
      <c r="GY107" s="163"/>
      <c r="GZ107" s="166"/>
      <c r="HA107" s="167"/>
      <c r="HB107" s="167"/>
      <c r="HC107" s="164"/>
      <c r="HD107" s="165"/>
      <c r="HE107" s="163"/>
      <c r="HF107" s="166"/>
      <c r="HG107" s="167"/>
      <c r="HH107" s="167"/>
      <c r="HI107" s="164"/>
      <c r="HJ107" s="165"/>
      <c r="HK107" s="163"/>
      <c r="HL107" s="166"/>
      <c r="HM107" s="167"/>
      <c r="HN107" s="167"/>
      <c r="HO107" s="164"/>
      <c r="HP107" s="165"/>
      <c r="HQ107" s="163"/>
      <c r="HR107" s="166"/>
      <c r="HS107" s="167"/>
      <c r="HT107" s="167"/>
      <c r="HU107" s="164"/>
      <c r="HV107" s="165"/>
      <c r="HW107" s="163"/>
      <c r="HX107" s="166"/>
      <c r="HY107" s="167"/>
      <c r="HZ107" s="167"/>
      <c r="IA107" s="164"/>
      <c r="IB107" s="165"/>
      <c r="IC107" s="163"/>
      <c r="ID107" s="166"/>
      <c r="IE107" s="167"/>
      <c r="IF107" s="167"/>
      <c r="IG107" s="164"/>
      <c r="IH107" s="165"/>
      <c r="II107" s="163"/>
      <c r="IJ107" s="166"/>
      <c r="IK107" s="167"/>
      <c r="IL107" s="167"/>
      <c r="IM107" s="164"/>
      <c r="IN107" s="165"/>
      <c r="IO107" s="163"/>
      <c r="IP107" s="166"/>
      <c r="IQ107" s="167"/>
      <c r="IR107" s="167"/>
      <c r="IS107" s="164"/>
      <c r="IT107" s="165"/>
      <c r="IU107" s="163"/>
      <c r="IV107" s="166"/>
    </row>
    <row r="108" spans="1:256" s="229" customFormat="1" ht="12.75">
      <c r="A108" s="137"/>
      <c r="B108" s="138" t="s">
        <v>617</v>
      </c>
      <c r="C108" s="132"/>
      <c r="D108" s="132"/>
      <c r="E108" s="132"/>
      <c r="F108" s="139"/>
      <c r="G108" s="138"/>
      <c r="H108" s="138"/>
      <c r="I108" s="132"/>
      <c r="J108" s="132"/>
      <c r="K108" s="132"/>
      <c r="L108" s="139"/>
      <c r="M108" s="138"/>
      <c r="N108" s="138"/>
      <c r="O108" s="132"/>
      <c r="P108" s="132"/>
      <c r="Q108" s="132"/>
      <c r="R108" s="139"/>
      <c r="S108" s="138"/>
      <c r="T108" s="138"/>
      <c r="U108" s="132"/>
      <c r="V108" s="132"/>
      <c r="W108" s="132"/>
      <c r="X108" s="139"/>
      <c r="Y108" s="138"/>
      <c r="Z108" s="138"/>
      <c r="AA108" s="132"/>
      <c r="AB108" s="132"/>
      <c r="AC108" s="132"/>
      <c r="AD108" s="139"/>
      <c r="AE108" s="138"/>
      <c r="AF108" s="138"/>
      <c r="AG108" s="132"/>
      <c r="AH108" s="132"/>
      <c r="AI108" s="132"/>
      <c r="AJ108" s="139"/>
      <c r="AK108" s="138"/>
      <c r="AL108" s="138"/>
      <c r="AM108" s="132"/>
      <c r="AN108" s="132"/>
      <c r="AO108" s="132"/>
      <c r="AP108" s="139"/>
      <c r="AQ108" s="138"/>
      <c r="AR108" s="138"/>
      <c r="AS108" s="132"/>
      <c r="AT108" s="132"/>
      <c r="AU108" s="132"/>
      <c r="AV108" s="139"/>
      <c r="AW108" s="138"/>
      <c r="AX108" s="138"/>
      <c r="AY108" s="132"/>
      <c r="AZ108" s="132"/>
      <c r="BA108" s="132"/>
      <c r="BB108" s="139"/>
      <c r="BC108" s="138"/>
      <c r="BD108" s="138"/>
      <c r="BE108" s="132"/>
      <c r="BF108" s="132"/>
      <c r="BG108" s="132"/>
      <c r="BH108" s="139"/>
      <c r="BI108" s="138"/>
      <c r="BJ108" s="138"/>
      <c r="BK108" s="132"/>
      <c r="BL108" s="132"/>
      <c r="BM108" s="132"/>
      <c r="BN108" s="139"/>
      <c r="BO108" s="138"/>
      <c r="BP108" s="138"/>
      <c r="BQ108" s="132"/>
      <c r="BR108" s="132"/>
      <c r="BS108" s="132"/>
      <c r="BT108" s="139"/>
      <c r="BU108" s="138"/>
      <c r="BV108" s="138"/>
      <c r="BW108" s="132"/>
      <c r="BX108" s="132"/>
      <c r="BY108" s="132"/>
      <c r="BZ108" s="139"/>
      <c r="CA108" s="138"/>
      <c r="CB108" s="138"/>
      <c r="CC108" s="132"/>
      <c r="CD108" s="132"/>
      <c r="CE108" s="132"/>
      <c r="CF108" s="139"/>
      <c r="CG108" s="138"/>
      <c r="CH108" s="138"/>
      <c r="CI108" s="132"/>
      <c r="CJ108" s="132"/>
      <c r="CK108" s="132"/>
      <c r="CL108" s="139"/>
      <c r="CM108" s="138"/>
      <c r="CN108" s="138"/>
      <c r="CO108" s="132"/>
      <c r="CP108" s="132"/>
      <c r="CQ108" s="132"/>
      <c r="CR108" s="139"/>
      <c r="CS108" s="138"/>
      <c r="CT108" s="138"/>
      <c r="CU108" s="132"/>
      <c r="CV108" s="132"/>
      <c r="CW108" s="132"/>
      <c r="CX108" s="139"/>
      <c r="CY108" s="138"/>
      <c r="CZ108" s="138"/>
      <c r="DA108" s="132"/>
      <c r="DB108" s="132"/>
      <c r="DC108" s="132"/>
      <c r="DD108" s="139"/>
      <c r="DE108" s="138"/>
      <c r="DF108" s="138"/>
      <c r="DG108" s="132"/>
      <c r="DH108" s="132"/>
      <c r="DI108" s="132"/>
      <c r="DJ108" s="139"/>
      <c r="DK108" s="138"/>
      <c r="DL108" s="138"/>
      <c r="DM108" s="132"/>
      <c r="DN108" s="132"/>
      <c r="DO108" s="132"/>
      <c r="DP108" s="139"/>
      <c r="DQ108" s="138"/>
      <c r="DR108" s="138"/>
      <c r="DS108" s="132"/>
      <c r="DT108" s="132"/>
      <c r="DU108" s="132"/>
      <c r="DV108" s="139"/>
      <c r="DW108" s="138"/>
      <c r="DX108" s="138"/>
      <c r="DY108" s="132"/>
      <c r="DZ108" s="132"/>
      <c r="EA108" s="132"/>
      <c r="EB108" s="139"/>
      <c r="EC108" s="138"/>
      <c r="ED108" s="138"/>
      <c r="EE108" s="132"/>
      <c r="EF108" s="132"/>
      <c r="EG108" s="132"/>
      <c r="EH108" s="139"/>
      <c r="EI108" s="138"/>
      <c r="EJ108" s="138"/>
      <c r="EK108" s="132"/>
      <c r="EL108" s="132"/>
      <c r="EM108" s="132"/>
      <c r="EN108" s="139"/>
      <c r="EO108" s="138"/>
      <c r="EP108" s="138"/>
      <c r="EQ108" s="132"/>
      <c r="ER108" s="132"/>
      <c r="ES108" s="132"/>
      <c r="ET108" s="139"/>
      <c r="EU108" s="138"/>
      <c r="EV108" s="138"/>
      <c r="EW108" s="132"/>
      <c r="EX108" s="132"/>
      <c r="EY108" s="132"/>
      <c r="EZ108" s="139"/>
      <c r="FA108" s="138"/>
      <c r="FB108" s="138"/>
      <c r="FC108" s="132"/>
      <c r="FD108" s="132"/>
      <c r="FE108" s="132"/>
      <c r="FF108" s="139"/>
      <c r="FG108" s="138"/>
      <c r="FH108" s="138"/>
      <c r="FI108" s="132"/>
      <c r="FJ108" s="132"/>
      <c r="FK108" s="132"/>
      <c r="FL108" s="139"/>
      <c r="FM108" s="138"/>
      <c r="FN108" s="138"/>
      <c r="FO108" s="132"/>
      <c r="FP108" s="132"/>
      <c r="FQ108" s="132"/>
      <c r="FR108" s="139"/>
      <c r="FS108" s="138"/>
      <c r="FT108" s="138"/>
      <c r="FU108" s="132"/>
      <c r="FV108" s="132"/>
      <c r="FW108" s="132"/>
      <c r="FX108" s="139"/>
      <c r="FY108" s="138"/>
      <c r="FZ108" s="138"/>
      <c r="GA108" s="132"/>
      <c r="GB108" s="132"/>
      <c r="GC108" s="132"/>
      <c r="GD108" s="139"/>
      <c r="GE108" s="138"/>
      <c r="GF108" s="138"/>
      <c r="GG108" s="132"/>
      <c r="GH108" s="132"/>
      <c r="GI108" s="132"/>
      <c r="GJ108" s="139"/>
      <c r="GK108" s="138"/>
      <c r="GL108" s="138"/>
      <c r="GM108" s="132"/>
      <c r="GN108" s="132"/>
      <c r="GO108" s="132"/>
      <c r="GP108" s="139"/>
      <c r="GQ108" s="138"/>
      <c r="GR108" s="138"/>
      <c r="GS108" s="132"/>
      <c r="GT108" s="132"/>
      <c r="GU108" s="132"/>
      <c r="GV108" s="139"/>
      <c r="GW108" s="138"/>
      <c r="GX108" s="138"/>
      <c r="GY108" s="132"/>
      <c r="GZ108" s="132"/>
      <c r="HA108" s="132"/>
      <c r="HB108" s="139"/>
      <c r="HC108" s="138"/>
      <c r="HD108" s="138"/>
      <c r="HE108" s="132"/>
      <c r="HF108" s="132"/>
      <c r="HG108" s="132"/>
      <c r="HH108" s="139"/>
      <c r="HI108" s="138"/>
      <c r="HJ108" s="138"/>
      <c r="HK108" s="132"/>
      <c r="HL108" s="132"/>
      <c r="HM108" s="132"/>
      <c r="HN108" s="139"/>
      <c r="HO108" s="138"/>
      <c r="HP108" s="138"/>
      <c r="HQ108" s="132"/>
      <c r="HR108" s="132"/>
      <c r="HS108" s="132"/>
      <c r="HT108" s="139"/>
      <c r="HU108" s="138"/>
      <c r="HV108" s="138"/>
      <c r="HW108" s="132"/>
      <c r="HX108" s="132"/>
      <c r="HY108" s="132"/>
      <c r="HZ108" s="139"/>
      <c r="IA108" s="138"/>
      <c r="IB108" s="138"/>
      <c r="IC108" s="132"/>
      <c r="ID108" s="132"/>
      <c r="IE108" s="132"/>
      <c r="IF108" s="139"/>
      <c r="IG108" s="138"/>
      <c r="IH108" s="138"/>
      <c r="II108" s="132"/>
      <c r="IJ108" s="132"/>
      <c r="IK108" s="132"/>
      <c r="IL108" s="139"/>
      <c r="IM108" s="138"/>
      <c r="IN108" s="138"/>
      <c r="IO108" s="132"/>
      <c r="IP108" s="132"/>
      <c r="IQ108" s="132"/>
      <c r="IR108" s="139"/>
      <c r="IS108" s="138"/>
      <c r="IT108" s="138"/>
      <c r="IU108" s="132"/>
      <c r="IV108" s="132"/>
    </row>
    <row r="109" spans="1:256" s="229" customFormat="1" ht="12.75">
      <c r="A109" s="227">
        <v>27</v>
      </c>
      <c r="B109" s="165" t="s">
        <v>515</v>
      </c>
      <c r="C109" s="163" t="s">
        <v>315</v>
      </c>
      <c r="D109" s="166">
        <v>1</v>
      </c>
      <c r="E109" s="167"/>
      <c r="F109" s="167">
        <f t="shared" si="1"/>
        <v>0</v>
      </c>
      <c r="G109" s="164"/>
      <c r="H109" s="165"/>
      <c r="I109" s="163"/>
      <c r="J109" s="166"/>
      <c r="K109" s="167"/>
      <c r="L109" s="167"/>
      <c r="M109" s="164"/>
      <c r="N109" s="165"/>
      <c r="O109" s="163"/>
      <c r="P109" s="166"/>
      <c r="Q109" s="167"/>
      <c r="R109" s="167"/>
      <c r="S109" s="164"/>
      <c r="T109" s="165"/>
      <c r="U109" s="163"/>
      <c r="V109" s="166"/>
      <c r="W109" s="167"/>
      <c r="X109" s="167"/>
      <c r="Y109" s="164"/>
      <c r="Z109" s="165"/>
      <c r="AA109" s="163"/>
      <c r="AB109" s="166"/>
      <c r="AC109" s="167"/>
      <c r="AD109" s="167"/>
      <c r="AE109" s="164"/>
      <c r="AF109" s="165"/>
      <c r="AG109" s="163"/>
      <c r="AH109" s="166"/>
      <c r="AI109" s="167"/>
      <c r="AJ109" s="167"/>
      <c r="AK109" s="164"/>
      <c r="AL109" s="165"/>
      <c r="AM109" s="163"/>
      <c r="AN109" s="166"/>
      <c r="AO109" s="167"/>
      <c r="AP109" s="167"/>
      <c r="AQ109" s="164"/>
      <c r="AR109" s="165"/>
      <c r="AS109" s="163"/>
      <c r="AT109" s="166"/>
      <c r="AU109" s="167"/>
      <c r="AV109" s="167"/>
      <c r="AW109" s="164"/>
      <c r="AX109" s="165"/>
      <c r="AY109" s="163"/>
      <c r="AZ109" s="166"/>
      <c r="BA109" s="167"/>
      <c r="BB109" s="167"/>
      <c r="BC109" s="164"/>
      <c r="BD109" s="165"/>
      <c r="BE109" s="163"/>
      <c r="BF109" s="166"/>
      <c r="BG109" s="167"/>
      <c r="BH109" s="167"/>
      <c r="BI109" s="164"/>
      <c r="BJ109" s="165"/>
      <c r="BK109" s="163"/>
      <c r="BL109" s="166"/>
      <c r="BM109" s="167"/>
      <c r="BN109" s="167"/>
      <c r="BO109" s="164"/>
      <c r="BP109" s="165"/>
      <c r="BQ109" s="163"/>
      <c r="BR109" s="166"/>
      <c r="BS109" s="167"/>
      <c r="BT109" s="167"/>
      <c r="BU109" s="164"/>
      <c r="BV109" s="165"/>
      <c r="BW109" s="163"/>
      <c r="BX109" s="166"/>
      <c r="BY109" s="167"/>
      <c r="BZ109" s="167"/>
      <c r="CA109" s="164"/>
      <c r="CB109" s="165"/>
      <c r="CC109" s="163"/>
      <c r="CD109" s="166"/>
      <c r="CE109" s="167"/>
      <c r="CF109" s="167"/>
      <c r="CG109" s="164"/>
      <c r="CH109" s="165"/>
      <c r="CI109" s="163"/>
      <c r="CJ109" s="166"/>
      <c r="CK109" s="167"/>
      <c r="CL109" s="167"/>
      <c r="CM109" s="164"/>
      <c r="CN109" s="165"/>
      <c r="CO109" s="163"/>
      <c r="CP109" s="166"/>
      <c r="CQ109" s="167"/>
      <c r="CR109" s="167"/>
      <c r="CS109" s="164"/>
      <c r="CT109" s="165"/>
      <c r="CU109" s="163"/>
      <c r="CV109" s="166"/>
      <c r="CW109" s="167"/>
      <c r="CX109" s="167"/>
      <c r="CY109" s="164"/>
      <c r="CZ109" s="165"/>
      <c r="DA109" s="163"/>
      <c r="DB109" s="166"/>
      <c r="DC109" s="167"/>
      <c r="DD109" s="167"/>
      <c r="DE109" s="164"/>
      <c r="DF109" s="165"/>
      <c r="DG109" s="163"/>
      <c r="DH109" s="166"/>
      <c r="DI109" s="167"/>
      <c r="DJ109" s="167"/>
      <c r="DK109" s="164"/>
      <c r="DL109" s="165"/>
      <c r="DM109" s="163"/>
      <c r="DN109" s="166"/>
      <c r="DO109" s="167"/>
      <c r="DP109" s="167"/>
      <c r="DQ109" s="164"/>
      <c r="DR109" s="165"/>
      <c r="DS109" s="163"/>
      <c r="DT109" s="166"/>
      <c r="DU109" s="167"/>
      <c r="DV109" s="167"/>
      <c r="DW109" s="164"/>
      <c r="DX109" s="165"/>
      <c r="DY109" s="163"/>
      <c r="DZ109" s="166"/>
      <c r="EA109" s="167"/>
      <c r="EB109" s="167"/>
      <c r="EC109" s="164"/>
      <c r="ED109" s="165"/>
      <c r="EE109" s="163"/>
      <c r="EF109" s="166"/>
      <c r="EG109" s="167"/>
      <c r="EH109" s="167"/>
      <c r="EI109" s="164"/>
      <c r="EJ109" s="165"/>
      <c r="EK109" s="163"/>
      <c r="EL109" s="166"/>
      <c r="EM109" s="167"/>
      <c r="EN109" s="167"/>
      <c r="EO109" s="164"/>
      <c r="EP109" s="165"/>
      <c r="EQ109" s="163"/>
      <c r="ER109" s="166"/>
      <c r="ES109" s="167"/>
      <c r="ET109" s="167"/>
      <c r="EU109" s="164"/>
      <c r="EV109" s="165"/>
      <c r="EW109" s="163"/>
      <c r="EX109" s="166"/>
      <c r="EY109" s="167"/>
      <c r="EZ109" s="167"/>
      <c r="FA109" s="164"/>
      <c r="FB109" s="165"/>
      <c r="FC109" s="163"/>
      <c r="FD109" s="166"/>
      <c r="FE109" s="167"/>
      <c r="FF109" s="167"/>
      <c r="FG109" s="164"/>
      <c r="FH109" s="165"/>
      <c r="FI109" s="163"/>
      <c r="FJ109" s="166"/>
      <c r="FK109" s="167"/>
      <c r="FL109" s="167"/>
      <c r="FM109" s="164"/>
      <c r="FN109" s="165"/>
      <c r="FO109" s="163"/>
      <c r="FP109" s="166"/>
      <c r="FQ109" s="167"/>
      <c r="FR109" s="167"/>
      <c r="FS109" s="164"/>
      <c r="FT109" s="165"/>
      <c r="FU109" s="163"/>
      <c r="FV109" s="166"/>
      <c r="FW109" s="167"/>
      <c r="FX109" s="167"/>
      <c r="FY109" s="164"/>
      <c r="FZ109" s="165"/>
      <c r="GA109" s="163"/>
      <c r="GB109" s="166"/>
      <c r="GC109" s="167"/>
      <c r="GD109" s="167"/>
      <c r="GE109" s="164"/>
      <c r="GF109" s="165"/>
      <c r="GG109" s="163"/>
      <c r="GH109" s="166"/>
      <c r="GI109" s="167"/>
      <c r="GJ109" s="167"/>
      <c r="GK109" s="164"/>
      <c r="GL109" s="165"/>
      <c r="GM109" s="163"/>
      <c r="GN109" s="166"/>
      <c r="GO109" s="167"/>
      <c r="GP109" s="167"/>
      <c r="GQ109" s="164"/>
      <c r="GR109" s="165"/>
      <c r="GS109" s="163"/>
      <c r="GT109" s="166"/>
      <c r="GU109" s="167"/>
      <c r="GV109" s="167"/>
      <c r="GW109" s="164"/>
      <c r="GX109" s="165"/>
      <c r="GY109" s="163"/>
      <c r="GZ109" s="166"/>
      <c r="HA109" s="167"/>
      <c r="HB109" s="167"/>
      <c r="HC109" s="164"/>
      <c r="HD109" s="165"/>
      <c r="HE109" s="163"/>
      <c r="HF109" s="166"/>
      <c r="HG109" s="167"/>
      <c r="HH109" s="167"/>
      <c r="HI109" s="164"/>
      <c r="HJ109" s="165"/>
      <c r="HK109" s="163"/>
      <c r="HL109" s="166"/>
      <c r="HM109" s="167"/>
      <c r="HN109" s="167"/>
      <c r="HO109" s="164"/>
      <c r="HP109" s="165"/>
      <c r="HQ109" s="163"/>
      <c r="HR109" s="166"/>
      <c r="HS109" s="167"/>
      <c r="HT109" s="167"/>
      <c r="HU109" s="164"/>
      <c r="HV109" s="165"/>
      <c r="HW109" s="163"/>
      <c r="HX109" s="166"/>
      <c r="HY109" s="167"/>
      <c r="HZ109" s="167"/>
      <c r="IA109" s="164"/>
      <c r="IB109" s="165"/>
      <c r="IC109" s="163"/>
      <c r="ID109" s="166"/>
      <c r="IE109" s="167"/>
      <c r="IF109" s="167"/>
      <c r="IG109" s="164"/>
      <c r="IH109" s="165"/>
      <c r="II109" s="163"/>
      <c r="IJ109" s="166"/>
      <c r="IK109" s="167"/>
      <c r="IL109" s="167"/>
      <c r="IM109" s="164"/>
      <c r="IN109" s="165"/>
      <c r="IO109" s="163"/>
      <c r="IP109" s="166"/>
      <c r="IQ109" s="167"/>
      <c r="IR109" s="167"/>
      <c r="IS109" s="164"/>
      <c r="IT109" s="165"/>
      <c r="IU109" s="163"/>
      <c r="IV109" s="166"/>
    </row>
    <row r="110" spans="1:256" s="229" customFormat="1" ht="12.75">
      <c r="A110" s="227">
        <v>28</v>
      </c>
      <c r="B110" s="165" t="s">
        <v>516</v>
      </c>
      <c r="C110" s="163" t="s">
        <v>710</v>
      </c>
      <c r="D110" s="166">
        <v>1</v>
      </c>
      <c r="E110" s="167"/>
      <c r="F110" s="167">
        <f t="shared" si="1"/>
        <v>0</v>
      </c>
      <c r="G110" s="164"/>
      <c r="H110" s="165"/>
      <c r="I110" s="163"/>
      <c r="J110" s="166"/>
      <c r="K110" s="167"/>
      <c r="L110" s="167"/>
      <c r="M110" s="164"/>
      <c r="N110" s="165"/>
      <c r="O110" s="163"/>
      <c r="P110" s="166"/>
      <c r="Q110" s="167"/>
      <c r="R110" s="167"/>
      <c r="S110" s="164"/>
      <c r="T110" s="165"/>
      <c r="U110" s="163"/>
      <c r="V110" s="166"/>
      <c r="W110" s="167"/>
      <c r="X110" s="167"/>
      <c r="Y110" s="164"/>
      <c r="Z110" s="165"/>
      <c r="AA110" s="163"/>
      <c r="AB110" s="166"/>
      <c r="AC110" s="167"/>
      <c r="AD110" s="167"/>
      <c r="AE110" s="164"/>
      <c r="AF110" s="165"/>
      <c r="AG110" s="163"/>
      <c r="AH110" s="166"/>
      <c r="AI110" s="167"/>
      <c r="AJ110" s="167"/>
      <c r="AK110" s="164"/>
      <c r="AL110" s="165"/>
      <c r="AM110" s="163"/>
      <c r="AN110" s="166"/>
      <c r="AO110" s="167"/>
      <c r="AP110" s="167"/>
      <c r="AQ110" s="164"/>
      <c r="AR110" s="165"/>
      <c r="AS110" s="163"/>
      <c r="AT110" s="166"/>
      <c r="AU110" s="167"/>
      <c r="AV110" s="167"/>
      <c r="AW110" s="164"/>
      <c r="AX110" s="165"/>
      <c r="AY110" s="163"/>
      <c r="AZ110" s="166"/>
      <c r="BA110" s="167"/>
      <c r="BB110" s="167"/>
      <c r="BC110" s="164"/>
      <c r="BD110" s="165"/>
      <c r="BE110" s="163"/>
      <c r="BF110" s="166"/>
      <c r="BG110" s="167"/>
      <c r="BH110" s="167"/>
      <c r="BI110" s="164"/>
      <c r="BJ110" s="165"/>
      <c r="BK110" s="163"/>
      <c r="BL110" s="166"/>
      <c r="BM110" s="167"/>
      <c r="BN110" s="167"/>
      <c r="BO110" s="164"/>
      <c r="BP110" s="165"/>
      <c r="BQ110" s="163"/>
      <c r="BR110" s="166"/>
      <c r="BS110" s="167"/>
      <c r="BT110" s="167"/>
      <c r="BU110" s="164"/>
      <c r="BV110" s="165"/>
      <c r="BW110" s="163"/>
      <c r="BX110" s="166"/>
      <c r="BY110" s="167"/>
      <c r="BZ110" s="167"/>
      <c r="CA110" s="164"/>
      <c r="CB110" s="165"/>
      <c r="CC110" s="163"/>
      <c r="CD110" s="166"/>
      <c r="CE110" s="167"/>
      <c r="CF110" s="167"/>
      <c r="CG110" s="164"/>
      <c r="CH110" s="165"/>
      <c r="CI110" s="163"/>
      <c r="CJ110" s="166"/>
      <c r="CK110" s="167"/>
      <c r="CL110" s="167"/>
      <c r="CM110" s="164"/>
      <c r="CN110" s="165"/>
      <c r="CO110" s="163"/>
      <c r="CP110" s="166"/>
      <c r="CQ110" s="167"/>
      <c r="CR110" s="167"/>
      <c r="CS110" s="164"/>
      <c r="CT110" s="165"/>
      <c r="CU110" s="163"/>
      <c r="CV110" s="166"/>
      <c r="CW110" s="167"/>
      <c r="CX110" s="167"/>
      <c r="CY110" s="164"/>
      <c r="CZ110" s="165"/>
      <c r="DA110" s="163"/>
      <c r="DB110" s="166"/>
      <c r="DC110" s="167"/>
      <c r="DD110" s="167"/>
      <c r="DE110" s="164"/>
      <c r="DF110" s="165"/>
      <c r="DG110" s="163"/>
      <c r="DH110" s="166"/>
      <c r="DI110" s="167"/>
      <c r="DJ110" s="167"/>
      <c r="DK110" s="164"/>
      <c r="DL110" s="165"/>
      <c r="DM110" s="163"/>
      <c r="DN110" s="166"/>
      <c r="DO110" s="167"/>
      <c r="DP110" s="167"/>
      <c r="DQ110" s="164"/>
      <c r="DR110" s="165"/>
      <c r="DS110" s="163"/>
      <c r="DT110" s="166"/>
      <c r="DU110" s="167"/>
      <c r="DV110" s="167"/>
      <c r="DW110" s="164"/>
      <c r="DX110" s="165"/>
      <c r="DY110" s="163"/>
      <c r="DZ110" s="166"/>
      <c r="EA110" s="167"/>
      <c r="EB110" s="167"/>
      <c r="EC110" s="164"/>
      <c r="ED110" s="165"/>
      <c r="EE110" s="163"/>
      <c r="EF110" s="166"/>
      <c r="EG110" s="167"/>
      <c r="EH110" s="167"/>
      <c r="EI110" s="164"/>
      <c r="EJ110" s="165"/>
      <c r="EK110" s="163"/>
      <c r="EL110" s="166"/>
      <c r="EM110" s="167"/>
      <c r="EN110" s="167"/>
      <c r="EO110" s="164"/>
      <c r="EP110" s="165"/>
      <c r="EQ110" s="163"/>
      <c r="ER110" s="166"/>
      <c r="ES110" s="167"/>
      <c r="ET110" s="167"/>
      <c r="EU110" s="164"/>
      <c r="EV110" s="165"/>
      <c r="EW110" s="163"/>
      <c r="EX110" s="166"/>
      <c r="EY110" s="167"/>
      <c r="EZ110" s="167"/>
      <c r="FA110" s="164"/>
      <c r="FB110" s="165"/>
      <c r="FC110" s="163"/>
      <c r="FD110" s="166"/>
      <c r="FE110" s="167"/>
      <c r="FF110" s="167"/>
      <c r="FG110" s="164"/>
      <c r="FH110" s="165"/>
      <c r="FI110" s="163"/>
      <c r="FJ110" s="166"/>
      <c r="FK110" s="167"/>
      <c r="FL110" s="167"/>
      <c r="FM110" s="164"/>
      <c r="FN110" s="165"/>
      <c r="FO110" s="163"/>
      <c r="FP110" s="166"/>
      <c r="FQ110" s="167"/>
      <c r="FR110" s="167"/>
      <c r="FS110" s="164"/>
      <c r="FT110" s="165"/>
      <c r="FU110" s="163"/>
      <c r="FV110" s="166"/>
      <c r="FW110" s="167"/>
      <c r="FX110" s="167"/>
      <c r="FY110" s="164"/>
      <c r="FZ110" s="165"/>
      <c r="GA110" s="163"/>
      <c r="GB110" s="166"/>
      <c r="GC110" s="167"/>
      <c r="GD110" s="167"/>
      <c r="GE110" s="164"/>
      <c r="GF110" s="165"/>
      <c r="GG110" s="163"/>
      <c r="GH110" s="166"/>
      <c r="GI110" s="167"/>
      <c r="GJ110" s="167"/>
      <c r="GK110" s="164"/>
      <c r="GL110" s="165"/>
      <c r="GM110" s="163"/>
      <c r="GN110" s="166"/>
      <c r="GO110" s="167"/>
      <c r="GP110" s="167"/>
      <c r="GQ110" s="164"/>
      <c r="GR110" s="165"/>
      <c r="GS110" s="163"/>
      <c r="GT110" s="166"/>
      <c r="GU110" s="167"/>
      <c r="GV110" s="167"/>
      <c r="GW110" s="164"/>
      <c r="GX110" s="165"/>
      <c r="GY110" s="163"/>
      <c r="GZ110" s="166"/>
      <c r="HA110" s="167"/>
      <c r="HB110" s="167"/>
      <c r="HC110" s="164"/>
      <c r="HD110" s="165"/>
      <c r="HE110" s="163"/>
      <c r="HF110" s="166"/>
      <c r="HG110" s="167"/>
      <c r="HH110" s="167"/>
      <c r="HI110" s="164"/>
      <c r="HJ110" s="165"/>
      <c r="HK110" s="163"/>
      <c r="HL110" s="166"/>
      <c r="HM110" s="167"/>
      <c r="HN110" s="167"/>
      <c r="HO110" s="164"/>
      <c r="HP110" s="165"/>
      <c r="HQ110" s="163"/>
      <c r="HR110" s="166"/>
      <c r="HS110" s="167"/>
      <c r="HT110" s="167"/>
      <c r="HU110" s="164"/>
      <c r="HV110" s="165"/>
      <c r="HW110" s="163"/>
      <c r="HX110" s="166"/>
      <c r="HY110" s="167"/>
      <c r="HZ110" s="167"/>
      <c r="IA110" s="164"/>
      <c r="IB110" s="165"/>
      <c r="IC110" s="163"/>
      <c r="ID110" s="166"/>
      <c r="IE110" s="167"/>
      <c r="IF110" s="167"/>
      <c r="IG110" s="164"/>
      <c r="IH110" s="165"/>
      <c r="II110" s="163"/>
      <c r="IJ110" s="166"/>
      <c r="IK110" s="167"/>
      <c r="IL110" s="167"/>
      <c r="IM110" s="164"/>
      <c r="IN110" s="165"/>
      <c r="IO110" s="163"/>
      <c r="IP110" s="166"/>
      <c r="IQ110" s="167"/>
      <c r="IR110" s="167"/>
      <c r="IS110" s="164"/>
      <c r="IT110" s="165"/>
      <c r="IU110" s="163"/>
      <c r="IV110" s="166"/>
    </row>
    <row r="111" spans="1:256" s="229" customFormat="1" ht="12.75">
      <c r="A111" s="227">
        <v>30</v>
      </c>
      <c r="B111" s="165" t="s">
        <v>497</v>
      </c>
      <c r="C111" s="163" t="s">
        <v>710</v>
      </c>
      <c r="D111" s="166">
        <v>1</v>
      </c>
      <c r="E111" s="167"/>
      <c r="F111" s="167">
        <f t="shared" si="1"/>
        <v>0</v>
      </c>
      <c r="G111" s="164"/>
      <c r="H111" s="165"/>
      <c r="I111" s="163"/>
      <c r="J111" s="166"/>
      <c r="K111" s="167"/>
      <c r="L111" s="167"/>
      <c r="M111" s="164"/>
      <c r="N111" s="165"/>
      <c r="O111" s="163"/>
      <c r="P111" s="166"/>
      <c r="Q111" s="167"/>
      <c r="R111" s="167"/>
      <c r="S111" s="164"/>
      <c r="T111" s="165"/>
      <c r="U111" s="163"/>
      <c r="V111" s="166"/>
      <c r="W111" s="167"/>
      <c r="X111" s="167"/>
      <c r="Y111" s="164"/>
      <c r="Z111" s="165"/>
      <c r="AA111" s="163"/>
      <c r="AB111" s="166"/>
      <c r="AC111" s="167"/>
      <c r="AD111" s="167"/>
      <c r="AE111" s="164"/>
      <c r="AF111" s="165"/>
      <c r="AG111" s="163"/>
      <c r="AH111" s="166"/>
      <c r="AI111" s="167"/>
      <c r="AJ111" s="167"/>
      <c r="AK111" s="164"/>
      <c r="AL111" s="165"/>
      <c r="AM111" s="163"/>
      <c r="AN111" s="166"/>
      <c r="AO111" s="167"/>
      <c r="AP111" s="167"/>
      <c r="AQ111" s="164"/>
      <c r="AR111" s="165"/>
      <c r="AS111" s="163"/>
      <c r="AT111" s="166"/>
      <c r="AU111" s="167"/>
      <c r="AV111" s="167"/>
      <c r="AW111" s="164"/>
      <c r="AX111" s="165"/>
      <c r="AY111" s="163"/>
      <c r="AZ111" s="166"/>
      <c r="BA111" s="167"/>
      <c r="BB111" s="167"/>
      <c r="BC111" s="164"/>
      <c r="BD111" s="165"/>
      <c r="BE111" s="163"/>
      <c r="BF111" s="166"/>
      <c r="BG111" s="167"/>
      <c r="BH111" s="167"/>
      <c r="BI111" s="164"/>
      <c r="BJ111" s="165"/>
      <c r="BK111" s="163"/>
      <c r="BL111" s="166"/>
      <c r="BM111" s="167"/>
      <c r="BN111" s="167"/>
      <c r="BO111" s="164"/>
      <c r="BP111" s="165"/>
      <c r="BQ111" s="163"/>
      <c r="BR111" s="166"/>
      <c r="BS111" s="167"/>
      <c r="BT111" s="167"/>
      <c r="BU111" s="164"/>
      <c r="BV111" s="165"/>
      <c r="BW111" s="163"/>
      <c r="BX111" s="166"/>
      <c r="BY111" s="167"/>
      <c r="BZ111" s="167"/>
      <c r="CA111" s="164"/>
      <c r="CB111" s="165"/>
      <c r="CC111" s="163"/>
      <c r="CD111" s="166"/>
      <c r="CE111" s="167"/>
      <c r="CF111" s="167"/>
      <c r="CG111" s="164"/>
      <c r="CH111" s="165"/>
      <c r="CI111" s="163"/>
      <c r="CJ111" s="166"/>
      <c r="CK111" s="167"/>
      <c r="CL111" s="167"/>
      <c r="CM111" s="164"/>
      <c r="CN111" s="165"/>
      <c r="CO111" s="163"/>
      <c r="CP111" s="166"/>
      <c r="CQ111" s="167"/>
      <c r="CR111" s="167"/>
      <c r="CS111" s="164"/>
      <c r="CT111" s="165"/>
      <c r="CU111" s="163"/>
      <c r="CV111" s="166"/>
      <c r="CW111" s="167"/>
      <c r="CX111" s="167"/>
      <c r="CY111" s="164"/>
      <c r="CZ111" s="165"/>
      <c r="DA111" s="163"/>
      <c r="DB111" s="166"/>
      <c r="DC111" s="167"/>
      <c r="DD111" s="167"/>
      <c r="DE111" s="164"/>
      <c r="DF111" s="165"/>
      <c r="DG111" s="163"/>
      <c r="DH111" s="166"/>
      <c r="DI111" s="167"/>
      <c r="DJ111" s="167"/>
      <c r="DK111" s="164"/>
      <c r="DL111" s="165"/>
      <c r="DM111" s="163"/>
      <c r="DN111" s="166"/>
      <c r="DO111" s="167"/>
      <c r="DP111" s="167"/>
      <c r="DQ111" s="164"/>
      <c r="DR111" s="165"/>
      <c r="DS111" s="163"/>
      <c r="DT111" s="166"/>
      <c r="DU111" s="167"/>
      <c r="DV111" s="167"/>
      <c r="DW111" s="164"/>
      <c r="DX111" s="165"/>
      <c r="DY111" s="163"/>
      <c r="DZ111" s="166"/>
      <c r="EA111" s="167"/>
      <c r="EB111" s="167"/>
      <c r="EC111" s="164"/>
      <c r="ED111" s="165"/>
      <c r="EE111" s="163"/>
      <c r="EF111" s="166"/>
      <c r="EG111" s="167"/>
      <c r="EH111" s="167"/>
      <c r="EI111" s="164"/>
      <c r="EJ111" s="165"/>
      <c r="EK111" s="163"/>
      <c r="EL111" s="166"/>
      <c r="EM111" s="167"/>
      <c r="EN111" s="167"/>
      <c r="EO111" s="164"/>
      <c r="EP111" s="165"/>
      <c r="EQ111" s="163"/>
      <c r="ER111" s="166"/>
      <c r="ES111" s="167"/>
      <c r="ET111" s="167"/>
      <c r="EU111" s="164"/>
      <c r="EV111" s="165"/>
      <c r="EW111" s="163"/>
      <c r="EX111" s="166"/>
      <c r="EY111" s="167"/>
      <c r="EZ111" s="167"/>
      <c r="FA111" s="164"/>
      <c r="FB111" s="165"/>
      <c r="FC111" s="163"/>
      <c r="FD111" s="166"/>
      <c r="FE111" s="167"/>
      <c r="FF111" s="167"/>
      <c r="FG111" s="164"/>
      <c r="FH111" s="165"/>
      <c r="FI111" s="163"/>
      <c r="FJ111" s="166"/>
      <c r="FK111" s="167"/>
      <c r="FL111" s="167"/>
      <c r="FM111" s="164"/>
      <c r="FN111" s="165"/>
      <c r="FO111" s="163"/>
      <c r="FP111" s="166"/>
      <c r="FQ111" s="167"/>
      <c r="FR111" s="167"/>
      <c r="FS111" s="164"/>
      <c r="FT111" s="165"/>
      <c r="FU111" s="163"/>
      <c r="FV111" s="166"/>
      <c r="FW111" s="167"/>
      <c r="FX111" s="167"/>
      <c r="FY111" s="164"/>
      <c r="FZ111" s="165"/>
      <c r="GA111" s="163"/>
      <c r="GB111" s="166"/>
      <c r="GC111" s="167"/>
      <c r="GD111" s="167"/>
      <c r="GE111" s="164"/>
      <c r="GF111" s="165"/>
      <c r="GG111" s="163"/>
      <c r="GH111" s="166"/>
      <c r="GI111" s="167"/>
      <c r="GJ111" s="167"/>
      <c r="GK111" s="164"/>
      <c r="GL111" s="165"/>
      <c r="GM111" s="163"/>
      <c r="GN111" s="166"/>
      <c r="GO111" s="167"/>
      <c r="GP111" s="167"/>
      <c r="GQ111" s="164"/>
      <c r="GR111" s="165"/>
      <c r="GS111" s="163"/>
      <c r="GT111" s="166"/>
      <c r="GU111" s="167"/>
      <c r="GV111" s="167"/>
      <c r="GW111" s="164"/>
      <c r="GX111" s="165"/>
      <c r="GY111" s="163"/>
      <c r="GZ111" s="166"/>
      <c r="HA111" s="167"/>
      <c r="HB111" s="167"/>
      <c r="HC111" s="164"/>
      <c r="HD111" s="165"/>
      <c r="HE111" s="163"/>
      <c r="HF111" s="166"/>
      <c r="HG111" s="167"/>
      <c r="HH111" s="167"/>
      <c r="HI111" s="164"/>
      <c r="HJ111" s="165"/>
      <c r="HK111" s="163"/>
      <c r="HL111" s="166"/>
      <c r="HM111" s="167"/>
      <c r="HN111" s="167"/>
      <c r="HO111" s="164"/>
      <c r="HP111" s="165"/>
      <c r="HQ111" s="163"/>
      <c r="HR111" s="166"/>
      <c r="HS111" s="167"/>
      <c r="HT111" s="167"/>
      <c r="HU111" s="164"/>
      <c r="HV111" s="165"/>
      <c r="HW111" s="163"/>
      <c r="HX111" s="166"/>
      <c r="HY111" s="167"/>
      <c r="HZ111" s="167"/>
      <c r="IA111" s="164"/>
      <c r="IB111" s="165"/>
      <c r="IC111" s="163"/>
      <c r="ID111" s="166"/>
      <c r="IE111" s="167"/>
      <c r="IF111" s="167"/>
      <c r="IG111" s="164"/>
      <c r="IH111" s="165"/>
      <c r="II111" s="163"/>
      <c r="IJ111" s="166"/>
      <c r="IK111" s="167"/>
      <c r="IL111" s="167"/>
      <c r="IM111" s="164"/>
      <c r="IN111" s="165"/>
      <c r="IO111" s="163"/>
      <c r="IP111" s="166"/>
      <c r="IQ111" s="167"/>
      <c r="IR111" s="167"/>
      <c r="IS111" s="164"/>
      <c r="IT111" s="165"/>
      <c r="IU111" s="163"/>
      <c r="IV111" s="166"/>
    </row>
    <row r="112" spans="1:256" ht="12.75">
      <c r="A112" s="227">
        <v>32</v>
      </c>
      <c r="B112" s="165" t="s">
        <v>517</v>
      </c>
      <c r="C112" s="163" t="s">
        <v>710</v>
      </c>
      <c r="D112" s="166">
        <v>1</v>
      </c>
      <c r="E112" s="167"/>
      <c r="F112" s="167">
        <f t="shared" si="1"/>
        <v>0</v>
      </c>
      <c r="G112" s="164"/>
      <c r="H112" s="165"/>
      <c r="I112" s="163"/>
      <c r="J112" s="166"/>
      <c r="K112" s="167"/>
      <c r="L112" s="167"/>
      <c r="M112" s="164"/>
      <c r="N112" s="165"/>
      <c r="O112" s="163"/>
      <c r="P112" s="166"/>
      <c r="Q112" s="167"/>
      <c r="R112" s="167"/>
      <c r="S112" s="164"/>
      <c r="T112" s="165"/>
      <c r="U112" s="163"/>
      <c r="V112" s="166"/>
      <c r="W112" s="167"/>
      <c r="X112" s="167"/>
      <c r="Y112" s="164"/>
      <c r="Z112" s="165"/>
      <c r="AA112" s="163"/>
      <c r="AB112" s="166"/>
      <c r="AC112" s="167"/>
      <c r="AD112" s="167"/>
      <c r="AE112" s="164"/>
      <c r="AF112" s="165"/>
      <c r="AG112" s="163"/>
      <c r="AH112" s="166"/>
      <c r="AI112" s="167"/>
      <c r="AJ112" s="167"/>
      <c r="AK112" s="164"/>
      <c r="AL112" s="165"/>
      <c r="AM112" s="163"/>
      <c r="AN112" s="166"/>
      <c r="AO112" s="167"/>
      <c r="AP112" s="167"/>
      <c r="AQ112" s="164"/>
      <c r="AR112" s="165"/>
      <c r="AS112" s="163"/>
      <c r="AT112" s="166"/>
      <c r="AU112" s="167"/>
      <c r="AV112" s="167"/>
      <c r="AW112" s="164"/>
      <c r="AX112" s="165"/>
      <c r="AY112" s="163"/>
      <c r="AZ112" s="166"/>
      <c r="BA112" s="167"/>
      <c r="BB112" s="167"/>
      <c r="BC112" s="164"/>
      <c r="BD112" s="165"/>
      <c r="BE112" s="163"/>
      <c r="BF112" s="166"/>
      <c r="BG112" s="167"/>
      <c r="BH112" s="167"/>
      <c r="BI112" s="164"/>
      <c r="BJ112" s="165"/>
      <c r="BK112" s="163"/>
      <c r="BL112" s="166"/>
      <c r="BM112" s="167"/>
      <c r="BN112" s="167"/>
      <c r="BO112" s="164"/>
      <c r="BP112" s="165"/>
      <c r="BQ112" s="163"/>
      <c r="BR112" s="166"/>
      <c r="BS112" s="167"/>
      <c r="BT112" s="167"/>
      <c r="BU112" s="164"/>
      <c r="BV112" s="165"/>
      <c r="BW112" s="163"/>
      <c r="BX112" s="166"/>
      <c r="BY112" s="167"/>
      <c r="BZ112" s="167"/>
      <c r="CA112" s="164"/>
      <c r="CB112" s="165"/>
      <c r="CC112" s="163"/>
      <c r="CD112" s="166"/>
      <c r="CE112" s="167"/>
      <c r="CF112" s="167"/>
      <c r="CG112" s="164"/>
      <c r="CH112" s="165"/>
      <c r="CI112" s="163"/>
      <c r="CJ112" s="166"/>
      <c r="CK112" s="167"/>
      <c r="CL112" s="167"/>
      <c r="CM112" s="164"/>
      <c r="CN112" s="165"/>
      <c r="CO112" s="163"/>
      <c r="CP112" s="166"/>
      <c r="CQ112" s="167"/>
      <c r="CR112" s="167"/>
      <c r="CS112" s="164"/>
      <c r="CT112" s="165"/>
      <c r="CU112" s="163"/>
      <c r="CV112" s="166"/>
      <c r="CW112" s="167"/>
      <c r="CX112" s="167"/>
      <c r="CY112" s="164"/>
      <c r="CZ112" s="165"/>
      <c r="DA112" s="163"/>
      <c r="DB112" s="166"/>
      <c r="DC112" s="167"/>
      <c r="DD112" s="167"/>
      <c r="DE112" s="164"/>
      <c r="DF112" s="165"/>
      <c r="DG112" s="163"/>
      <c r="DH112" s="166"/>
      <c r="DI112" s="167"/>
      <c r="DJ112" s="167"/>
      <c r="DK112" s="164"/>
      <c r="DL112" s="165"/>
      <c r="DM112" s="163"/>
      <c r="DN112" s="166"/>
      <c r="DO112" s="167"/>
      <c r="DP112" s="167"/>
      <c r="DQ112" s="164"/>
      <c r="DR112" s="165"/>
      <c r="DS112" s="163"/>
      <c r="DT112" s="166"/>
      <c r="DU112" s="167"/>
      <c r="DV112" s="167"/>
      <c r="DW112" s="164"/>
      <c r="DX112" s="165"/>
      <c r="DY112" s="163"/>
      <c r="DZ112" s="166"/>
      <c r="EA112" s="167"/>
      <c r="EB112" s="167"/>
      <c r="EC112" s="164"/>
      <c r="ED112" s="165"/>
      <c r="EE112" s="163"/>
      <c r="EF112" s="166"/>
      <c r="EG112" s="167"/>
      <c r="EH112" s="167"/>
      <c r="EI112" s="164"/>
      <c r="EJ112" s="165"/>
      <c r="EK112" s="163"/>
      <c r="EL112" s="166"/>
      <c r="EM112" s="167"/>
      <c r="EN112" s="167"/>
      <c r="EO112" s="164"/>
      <c r="EP112" s="165"/>
      <c r="EQ112" s="163"/>
      <c r="ER112" s="166"/>
      <c r="ES112" s="167"/>
      <c r="ET112" s="167"/>
      <c r="EU112" s="164"/>
      <c r="EV112" s="165"/>
      <c r="EW112" s="163"/>
      <c r="EX112" s="166"/>
      <c r="EY112" s="167"/>
      <c r="EZ112" s="167"/>
      <c r="FA112" s="164"/>
      <c r="FB112" s="165"/>
      <c r="FC112" s="163"/>
      <c r="FD112" s="166"/>
      <c r="FE112" s="167"/>
      <c r="FF112" s="167"/>
      <c r="FG112" s="164"/>
      <c r="FH112" s="165"/>
      <c r="FI112" s="163"/>
      <c r="FJ112" s="166"/>
      <c r="FK112" s="167"/>
      <c r="FL112" s="167"/>
      <c r="FM112" s="164"/>
      <c r="FN112" s="165"/>
      <c r="FO112" s="163"/>
      <c r="FP112" s="166"/>
      <c r="FQ112" s="167"/>
      <c r="FR112" s="167"/>
      <c r="FS112" s="164"/>
      <c r="FT112" s="165"/>
      <c r="FU112" s="163"/>
      <c r="FV112" s="166"/>
      <c r="FW112" s="167"/>
      <c r="FX112" s="167"/>
      <c r="FY112" s="164"/>
      <c r="FZ112" s="165"/>
      <c r="GA112" s="163"/>
      <c r="GB112" s="166"/>
      <c r="GC112" s="167"/>
      <c r="GD112" s="167"/>
      <c r="GE112" s="164"/>
      <c r="GF112" s="165"/>
      <c r="GG112" s="163"/>
      <c r="GH112" s="166"/>
      <c r="GI112" s="167"/>
      <c r="GJ112" s="167"/>
      <c r="GK112" s="164"/>
      <c r="GL112" s="165"/>
      <c r="GM112" s="163"/>
      <c r="GN112" s="166"/>
      <c r="GO112" s="167"/>
      <c r="GP112" s="167"/>
      <c r="GQ112" s="164"/>
      <c r="GR112" s="165"/>
      <c r="GS112" s="163"/>
      <c r="GT112" s="166"/>
      <c r="GU112" s="167"/>
      <c r="GV112" s="167"/>
      <c r="GW112" s="164"/>
      <c r="GX112" s="165"/>
      <c r="GY112" s="163"/>
      <c r="GZ112" s="166"/>
      <c r="HA112" s="167"/>
      <c r="HB112" s="167"/>
      <c r="HC112" s="164"/>
      <c r="HD112" s="165"/>
      <c r="HE112" s="163"/>
      <c r="HF112" s="166"/>
      <c r="HG112" s="167"/>
      <c r="HH112" s="167"/>
      <c r="HI112" s="164"/>
      <c r="HJ112" s="165"/>
      <c r="HK112" s="163"/>
      <c r="HL112" s="166"/>
      <c r="HM112" s="167"/>
      <c r="HN112" s="167"/>
      <c r="HO112" s="164"/>
      <c r="HP112" s="165"/>
      <c r="HQ112" s="163"/>
      <c r="HR112" s="166"/>
      <c r="HS112" s="167"/>
      <c r="HT112" s="167"/>
      <c r="HU112" s="164"/>
      <c r="HV112" s="165"/>
      <c r="HW112" s="163"/>
      <c r="HX112" s="166"/>
      <c r="HY112" s="167"/>
      <c r="HZ112" s="167"/>
      <c r="IA112" s="164"/>
      <c r="IB112" s="165"/>
      <c r="IC112" s="163"/>
      <c r="ID112" s="166"/>
      <c r="IE112" s="167"/>
      <c r="IF112" s="167"/>
      <c r="IG112" s="164"/>
      <c r="IH112" s="165"/>
      <c r="II112" s="163"/>
      <c r="IJ112" s="166"/>
      <c r="IK112" s="167"/>
      <c r="IL112" s="167"/>
      <c r="IM112" s="164"/>
      <c r="IN112" s="165"/>
      <c r="IO112" s="163"/>
      <c r="IP112" s="166"/>
      <c r="IQ112" s="167"/>
      <c r="IR112" s="167"/>
      <c r="IS112" s="164"/>
      <c r="IT112" s="165"/>
      <c r="IU112" s="163"/>
      <c r="IV112" s="166"/>
    </row>
    <row r="113" spans="1:256" s="229" customFormat="1" ht="12.75">
      <c r="A113" s="227">
        <v>33</v>
      </c>
      <c r="B113" s="165" t="s">
        <v>518</v>
      </c>
      <c r="C113" s="163" t="s">
        <v>710</v>
      </c>
      <c r="D113" s="166">
        <v>1</v>
      </c>
      <c r="E113" s="167"/>
      <c r="F113" s="167">
        <f t="shared" si="1"/>
        <v>0</v>
      </c>
      <c r="G113" s="164"/>
      <c r="H113" s="165"/>
      <c r="I113" s="163"/>
      <c r="J113" s="166"/>
      <c r="K113" s="167"/>
      <c r="L113" s="167"/>
      <c r="M113" s="164"/>
      <c r="N113" s="165"/>
      <c r="O113" s="163"/>
      <c r="P113" s="166"/>
      <c r="Q113" s="167"/>
      <c r="R113" s="167"/>
      <c r="S113" s="164"/>
      <c r="T113" s="165"/>
      <c r="U113" s="163"/>
      <c r="V113" s="166"/>
      <c r="W113" s="167"/>
      <c r="X113" s="167"/>
      <c r="Y113" s="164"/>
      <c r="Z113" s="165"/>
      <c r="AA113" s="163"/>
      <c r="AB113" s="166"/>
      <c r="AC113" s="167"/>
      <c r="AD113" s="167"/>
      <c r="AE113" s="164"/>
      <c r="AF113" s="165"/>
      <c r="AG113" s="163"/>
      <c r="AH113" s="166"/>
      <c r="AI113" s="167"/>
      <c r="AJ113" s="167"/>
      <c r="AK113" s="164"/>
      <c r="AL113" s="165"/>
      <c r="AM113" s="163"/>
      <c r="AN113" s="166"/>
      <c r="AO113" s="167"/>
      <c r="AP113" s="167"/>
      <c r="AQ113" s="164"/>
      <c r="AR113" s="165"/>
      <c r="AS113" s="163"/>
      <c r="AT113" s="166"/>
      <c r="AU113" s="167"/>
      <c r="AV113" s="167"/>
      <c r="AW113" s="164"/>
      <c r="AX113" s="165"/>
      <c r="AY113" s="163"/>
      <c r="AZ113" s="166"/>
      <c r="BA113" s="167"/>
      <c r="BB113" s="167"/>
      <c r="BC113" s="164"/>
      <c r="BD113" s="165"/>
      <c r="BE113" s="163"/>
      <c r="BF113" s="166"/>
      <c r="BG113" s="167"/>
      <c r="BH113" s="167"/>
      <c r="BI113" s="164"/>
      <c r="BJ113" s="165"/>
      <c r="BK113" s="163"/>
      <c r="BL113" s="166"/>
      <c r="BM113" s="167"/>
      <c r="BN113" s="167"/>
      <c r="BO113" s="164"/>
      <c r="BP113" s="165"/>
      <c r="BQ113" s="163"/>
      <c r="BR113" s="166"/>
      <c r="BS113" s="167"/>
      <c r="BT113" s="167"/>
      <c r="BU113" s="164"/>
      <c r="BV113" s="165"/>
      <c r="BW113" s="163"/>
      <c r="BX113" s="166"/>
      <c r="BY113" s="167"/>
      <c r="BZ113" s="167"/>
      <c r="CA113" s="164"/>
      <c r="CB113" s="165"/>
      <c r="CC113" s="163"/>
      <c r="CD113" s="166"/>
      <c r="CE113" s="167"/>
      <c r="CF113" s="167"/>
      <c r="CG113" s="164"/>
      <c r="CH113" s="165"/>
      <c r="CI113" s="163"/>
      <c r="CJ113" s="166"/>
      <c r="CK113" s="167"/>
      <c r="CL113" s="167"/>
      <c r="CM113" s="164"/>
      <c r="CN113" s="165"/>
      <c r="CO113" s="163"/>
      <c r="CP113" s="166"/>
      <c r="CQ113" s="167"/>
      <c r="CR113" s="167"/>
      <c r="CS113" s="164"/>
      <c r="CT113" s="165"/>
      <c r="CU113" s="163"/>
      <c r="CV113" s="166"/>
      <c r="CW113" s="167"/>
      <c r="CX113" s="167"/>
      <c r="CY113" s="164"/>
      <c r="CZ113" s="165"/>
      <c r="DA113" s="163"/>
      <c r="DB113" s="166"/>
      <c r="DC113" s="167"/>
      <c r="DD113" s="167"/>
      <c r="DE113" s="164"/>
      <c r="DF113" s="165"/>
      <c r="DG113" s="163"/>
      <c r="DH113" s="166"/>
      <c r="DI113" s="167"/>
      <c r="DJ113" s="167"/>
      <c r="DK113" s="164"/>
      <c r="DL113" s="165"/>
      <c r="DM113" s="163"/>
      <c r="DN113" s="166"/>
      <c r="DO113" s="167"/>
      <c r="DP113" s="167"/>
      <c r="DQ113" s="164"/>
      <c r="DR113" s="165"/>
      <c r="DS113" s="163"/>
      <c r="DT113" s="166"/>
      <c r="DU113" s="167"/>
      <c r="DV113" s="167"/>
      <c r="DW113" s="164"/>
      <c r="DX113" s="165"/>
      <c r="DY113" s="163"/>
      <c r="DZ113" s="166"/>
      <c r="EA113" s="167"/>
      <c r="EB113" s="167"/>
      <c r="EC113" s="164"/>
      <c r="ED113" s="165"/>
      <c r="EE113" s="163"/>
      <c r="EF113" s="166"/>
      <c r="EG113" s="167"/>
      <c r="EH113" s="167"/>
      <c r="EI113" s="164"/>
      <c r="EJ113" s="165"/>
      <c r="EK113" s="163"/>
      <c r="EL113" s="166"/>
      <c r="EM113" s="167"/>
      <c r="EN113" s="167"/>
      <c r="EO113" s="164"/>
      <c r="EP113" s="165"/>
      <c r="EQ113" s="163"/>
      <c r="ER113" s="166"/>
      <c r="ES113" s="167"/>
      <c r="ET113" s="167"/>
      <c r="EU113" s="164"/>
      <c r="EV113" s="165"/>
      <c r="EW113" s="163"/>
      <c r="EX113" s="166"/>
      <c r="EY113" s="167"/>
      <c r="EZ113" s="167"/>
      <c r="FA113" s="164"/>
      <c r="FB113" s="165"/>
      <c r="FC113" s="163"/>
      <c r="FD113" s="166"/>
      <c r="FE113" s="167"/>
      <c r="FF113" s="167"/>
      <c r="FG113" s="164"/>
      <c r="FH113" s="165"/>
      <c r="FI113" s="163"/>
      <c r="FJ113" s="166"/>
      <c r="FK113" s="167"/>
      <c r="FL113" s="167"/>
      <c r="FM113" s="164"/>
      <c r="FN113" s="165"/>
      <c r="FO113" s="163"/>
      <c r="FP113" s="166"/>
      <c r="FQ113" s="167"/>
      <c r="FR113" s="167"/>
      <c r="FS113" s="164"/>
      <c r="FT113" s="165"/>
      <c r="FU113" s="163"/>
      <c r="FV113" s="166"/>
      <c r="FW113" s="167"/>
      <c r="FX113" s="167"/>
      <c r="FY113" s="164"/>
      <c r="FZ113" s="165"/>
      <c r="GA113" s="163"/>
      <c r="GB113" s="166"/>
      <c r="GC113" s="167"/>
      <c r="GD113" s="167"/>
      <c r="GE113" s="164"/>
      <c r="GF113" s="165"/>
      <c r="GG113" s="163"/>
      <c r="GH113" s="166"/>
      <c r="GI113" s="167"/>
      <c r="GJ113" s="167"/>
      <c r="GK113" s="164"/>
      <c r="GL113" s="165"/>
      <c r="GM113" s="163"/>
      <c r="GN113" s="166"/>
      <c r="GO113" s="167"/>
      <c r="GP113" s="167"/>
      <c r="GQ113" s="164"/>
      <c r="GR113" s="165"/>
      <c r="GS113" s="163"/>
      <c r="GT113" s="166"/>
      <c r="GU113" s="167"/>
      <c r="GV113" s="167"/>
      <c r="GW113" s="164"/>
      <c r="GX113" s="165"/>
      <c r="GY113" s="163"/>
      <c r="GZ113" s="166"/>
      <c r="HA113" s="167"/>
      <c r="HB113" s="167"/>
      <c r="HC113" s="164"/>
      <c r="HD113" s="165"/>
      <c r="HE113" s="163"/>
      <c r="HF113" s="166"/>
      <c r="HG113" s="167"/>
      <c r="HH113" s="167"/>
      <c r="HI113" s="164"/>
      <c r="HJ113" s="165"/>
      <c r="HK113" s="163"/>
      <c r="HL113" s="166"/>
      <c r="HM113" s="167"/>
      <c r="HN113" s="167"/>
      <c r="HO113" s="164"/>
      <c r="HP113" s="165"/>
      <c r="HQ113" s="163"/>
      <c r="HR113" s="166"/>
      <c r="HS113" s="167"/>
      <c r="HT113" s="167"/>
      <c r="HU113" s="164"/>
      <c r="HV113" s="165"/>
      <c r="HW113" s="163"/>
      <c r="HX113" s="166"/>
      <c r="HY113" s="167"/>
      <c r="HZ113" s="167"/>
      <c r="IA113" s="164"/>
      <c r="IB113" s="165"/>
      <c r="IC113" s="163"/>
      <c r="ID113" s="166"/>
      <c r="IE113" s="167"/>
      <c r="IF113" s="167"/>
      <c r="IG113" s="164"/>
      <c r="IH113" s="165"/>
      <c r="II113" s="163"/>
      <c r="IJ113" s="166"/>
      <c r="IK113" s="167"/>
      <c r="IL113" s="167"/>
      <c r="IM113" s="164"/>
      <c r="IN113" s="165"/>
      <c r="IO113" s="163"/>
      <c r="IP113" s="166"/>
      <c r="IQ113" s="167"/>
      <c r="IR113" s="167"/>
      <c r="IS113" s="164"/>
      <c r="IT113" s="165"/>
      <c r="IU113" s="163"/>
      <c r="IV113" s="166"/>
    </row>
    <row r="114" spans="1:256" s="229" customFormat="1" ht="12.75">
      <c r="A114" s="227">
        <v>34</v>
      </c>
      <c r="B114" s="165" t="s">
        <v>519</v>
      </c>
      <c r="C114" s="163" t="s">
        <v>710</v>
      </c>
      <c r="D114" s="166">
        <v>1</v>
      </c>
      <c r="E114" s="167"/>
      <c r="F114" s="167">
        <f t="shared" si="1"/>
        <v>0</v>
      </c>
      <c r="G114" s="164"/>
      <c r="H114" s="165"/>
      <c r="I114" s="163"/>
      <c r="J114" s="166"/>
      <c r="K114" s="167"/>
      <c r="L114" s="167"/>
      <c r="M114" s="164"/>
      <c r="N114" s="165"/>
      <c r="O114" s="163"/>
      <c r="P114" s="166"/>
      <c r="Q114" s="167"/>
      <c r="R114" s="167"/>
      <c r="S114" s="164"/>
      <c r="T114" s="165"/>
      <c r="U114" s="163"/>
      <c r="V114" s="166"/>
      <c r="W114" s="167"/>
      <c r="X114" s="167"/>
      <c r="Y114" s="164"/>
      <c r="Z114" s="165"/>
      <c r="AA114" s="163"/>
      <c r="AB114" s="166"/>
      <c r="AC114" s="167"/>
      <c r="AD114" s="167"/>
      <c r="AE114" s="164"/>
      <c r="AF114" s="165"/>
      <c r="AG114" s="163"/>
      <c r="AH114" s="166"/>
      <c r="AI114" s="167"/>
      <c r="AJ114" s="167"/>
      <c r="AK114" s="164"/>
      <c r="AL114" s="165"/>
      <c r="AM114" s="163"/>
      <c r="AN114" s="166"/>
      <c r="AO114" s="167"/>
      <c r="AP114" s="167"/>
      <c r="AQ114" s="164"/>
      <c r="AR114" s="165"/>
      <c r="AS114" s="163"/>
      <c r="AT114" s="166"/>
      <c r="AU114" s="167"/>
      <c r="AV114" s="167"/>
      <c r="AW114" s="164"/>
      <c r="AX114" s="165"/>
      <c r="AY114" s="163"/>
      <c r="AZ114" s="166"/>
      <c r="BA114" s="167"/>
      <c r="BB114" s="167"/>
      <c r="BC114" s="164"/>
      <c r="BD114" s="165"/>
      <c r="BE114" s="163"/>
      <c r="BF114" s="166"/>
      <c r="BG114" s="167"/>
      <c r="BH114" s="167"/>
      <c r="BI114" s="164"/>
      <c r="BJ114" s="165"/>
      <c r="BK114" s="163"/>
      <c r="BL114" s="166"/>
      <c r="BM114" s="167"/>
      <c r="BN114" s="167"/>
      <c r="BO114" s="164"/>
      <c r="BP114" s="165"/>
      <c r="BQ114" s="163"/>
      <c r="BR114" s="166"/>
      <c r="BS114" s="167"/>
      <c r="BT114" s="167"/>
      <c r="BU114" s="164"/>
      <c r="BV114" s="165"/>
      <c r="BW114" s="163"/>
      <c r="BX114" s="166"/>
      <c r="BY114" s="167"/>
      <c r="BZ114" s="167"/>
      <c r="CA114" s="164"/>
      <c r="CB114" s="165"/>
      <c r="CC114" s="163"/>
      <c r="CD114" s="166"/>
      <c r="CE114" s="167"/>
      <c r="CF114" s="167"/>
      <c r="CG114" s="164"/>
      <c r="CH114" s="165"/>
      <c r="CI114" s="163"/>
      <c r="CJ114" s="166"/>
      <c r="CK114" s="167"/>
      <c r="CL114" s="167"/>
      <c r="CM114" s="164"/>
      <c r="CN114" s="165"/>
      <c r="CO114" s="163"/>
      <c r="CP114" s="166"/>
      <c r="CQ114" s="167"/>
      <c r="CR114" s="167"/>
      <c r="CS114" s="164"/>
      <c r="CT114" s="165"/>
      <c r="CU114" s="163"/>
      <c r="CV114" s="166"/>
      <c r="CW114" s="167"/>
      <c r="CX114" s="167"/>
      <c r="CY114" s="164"/>
      <c r="CZ114" s="165"/>
      <c r="DA114" s="163"/>
      <c r="DB114" s="166"/>
      <c r="DC114" s="167"/>
      <c r="DD114" s="167"/>
      <c r="DE114" s="164"/>
      <c r="DF114" s="165"/>
      <c r="DG114" s="163"/>
      <c r="DH114" s="166"/>
      <c r="DI114" s="167"/>
      <c r="DJ114" s="167"/>
      <c r="DK114" s="164"/>
      <c r="DL114" s="165"/>
      <c r="DM114" s="163"/>
      <c r="DN114" s="166"/>
      <c r="DO114" s="167"/>
      <c r="DP114" s="167"/>
      <c r="DQ114" s="164"/>
      <c r="DR114" s="165"/>
      <c r="DS114" s="163"/>
      <c r="DT114" s="166"/>
      <c r="DU114" s="167"/>
      <c r="DV114" s="167"/>
      <c r="DW114" s="164"/>
      <c r="DX114" s="165"/>
      <c r="DY114" s="163"/>
      <c r="DZ114" s="166"/>
      <c r="EA114" s="167"/>
      <c r="EB114" s="167"/>
      <c r="EC114" s="164"/>
      <c r="ED114" s="165"/>
      <c r="EE114" s="163"/>
      <c r="EF114" s="166"/>
      <c r="EG114" s="167"/>
      <c r="EH114" s="167"/>
      <c r="EI114" s="164"/>
      <c r="EJ114" s="165"/>
      <c r="EK114" s="163"/>
      <c r="EL114" s="166"/>
      <c r="EM114" s="167"/>
      <c r="EN114" s="167"/>
      <c r="EO114" s="164"/>
      <c r="EP114" s="165"/>
      <c r="EQ114" s="163"/>
      <c r="ER114" s="166"/>
      <c r="ES114" s="167"/>
      <c r="ET114" s="167"/>
      <c r="EU114" s="164"/>
      <c r="EV114" s="165"/>
      <c r="EW114" s="163"/>
      <c r="EX114" s="166"/>
      <c r="EY114" s="167"/>
      <c r="EZ114" s="167"/>
      <c r="FA114" s="164"/>
      <c r="FB114" s="165"/>
      <c r="FC114" s="163"/>
      <c r="FD114" s="166"/>
      <c r="FE114" s="167"/>
      <c r="FF114" s="167"/>
      <c r="FG114" s="164"/>
      <c r="FH114" s="165"/>
      <c r="FI114" s="163"/>
      <c r="FJ114" s="166"/>
      <c r="FK114" s="167"/>
      <c r="FL114" s="167"/>
      <c r="FM114" s="164"/>
      <c r="FN114" s="165"/>
      <c r="FO114" s="163"/>
      <c r="FP114" s="166"/>
      <c r="FQ114" s="167"/>
      <c r="FR114" s="167"/>
      <c r="FS114" s="164"/>
      <c r="FT114" s="165"/>
      <c r="FU114" s="163"/>
      <c r="FV114" s="166"/>
      <c r="FW114" s="167"/>
      <c r="FX114" s="167"/>
      <c r="FY114" s="164"/>
      <c r="FZ114" s="165"/>
      <c r="GA114" s="163"/>
      <c r="GB114" s="166"/>
      <c r="GC114" s="167"/>
      <c r="GD114" s="167"/>
      <c r="GE114" s="164"/>
      <c r="GF114" s="165"/>
      <c r="GG114" s="163"/>
      <c r="GH114" s="166"/>
      <c r="GI114" s="167"/>
      <c r="GJ114" s="167"/>
      <c r="GK114" s="164"/>
      <c r="GL114" s="165"/>
      <c r="GM114" s="163"/>
      <c r="GN114" s="166"/>
      <c r="GO114" s="167"/>
      <c r="GP114" s="167"/>
      <c r="GQ114" s="164"/>
      <c r="GR114" s="165"/>
      <c r="GS114" s="163"/>
      <c r="GT114" s="166"/>
      <c r="GU114" s="167"/>
      <c r="GV114" s="167"/>
      <c r="GW114" s="164"/>
      <c r="GX114" s="165"/>
      <c r="GY114" s="163"/>
      <c r="GZ114" s="166"/>
      <c r="HA114" s="167"/>
      <c r="HB114" s="167"/>
      <c r="HC114" s="164"/>
      <c r="HD114" s="165"/>
      <c r="HE114" s="163"/>
      <c r="HF114" s="166"/>
      <c r="HG114" s="167"/>
      <c r="HH114" s="167"/>
      <c r="HI114" s="164"/>
      <c r="HJ114" s="165"/>
      <c r="HK114" s="163"/>
      <c r="HL114" s="166"/>
      <c r="HM114" s="167"/>
      <c r="HN114" s="167"/>
      <c r="HO114" s="164"/>
      <c r="HP114" s="165"/>
      <c r="HQ114" s="163"/>
      <c r="HR114" s="166"/>
      <c r="HS114" s="167"/>
      <c r="HT114" s="167"/>
      <c r="HU114" s="164"/>
      <c r="HV114" s="165"/>
      <c r="HW114" s="163"/>
      <c r="HX114" s="166"/>
      <c r="HY114" s="167"/>
      <c r="HZ114" s="167"/>
      <c r="IA114" s="164"/>
      <c r="IB114" s="165"/>
      <c r="IC114" s="163"/>
      <c r="ID114" s="166"/>
      <c r="IE114" s="167"/>
      <c r="IF114" s="167"/>
      <c r="IG114" s="164"/>
      <c r="IH114" s="165"/>
      <c r="II114" s="163"/>
      <c r="IJ114" s="166"/>
      <c r="IK114" s="167"/>
      <c r="IL114" s="167"/>
      <c r="IM114" s="164"/>
      <c r="IN114" s="165"/>
      <c r="IO114" s="163"/>
      <c r="IP114" s="166"/>
      <c r="IQ114" s="167"/>
      <c r="IR114" s="167"/>
      <c r="IS114" s="164"/>
      <c r="IT114" s="165"/>
      <c r="IU114" s="163"/>
      <c r="IV114" s="166"/>
    </row>
    <row r="115" spans="1:6" s="229" customFormat="1" ht="15.75">
      <c r="A115" s="224"/>
      <c r="B115" s="233" t="s">
        <v>520</v>
      </c>
      <c r="C115" s="224"/>
      <c r="D115" s="224"/>
      <c r="E115" s="225"/>
      <c r="F115" s="226">
        <f>SUBTOTAL(9,F116:F118)</f>
        <v>0</v>
      </c>
    </row>
    <row r="116" spans="1:256" s="229" customFormat="1" ht="12.75">
      <c r="A116" s="237"/>
      <c r="B116" s="238" t="s">
        <v>521</v>
      </c>
      <c r="C116" s="239" t="s">
        <v>522</v>
      </c>
      <c r="D116" s="240">
        <v>1</v>
      </c>
      <c r="E116" s="240"/>
      <c r="F116" s="241">
        <f>D116*E116</f>
        <v>0</v>
      </c>
      <c r="G116" s="164"/>
      <c r="H116" s="165"/>
      <c r="I116" s="163"/>
      <c r="J116" s="166"/>
      <c r="K116" s="167"/>
      <c r="L116" s="167"/>
      <c r="M116" s="164"/>
      <c r="N116" s="165"/>
      <c r="O116" s="163"/>
      <c r="P116" s="166"/>
      <c r="Q116" s="167"/>
      <c r="R116" s="167"/>
      <c r="S116" s="164"/>
      <c r="T116" s="165"/>
      <c r="U116" s="163"/>
      <c r="V116" s="166"/>
      <c r="W116" s="167"/>
      <c r="X116" s="167"/>
      <c r="Y116" s="164"/>
      <c r="Z116" s="165"/>
      <c r="AA116" s="163"/>
      <c r="AB116" s="166"/>
      <c r="AC116" s="167"/>
      <c r="AD116" s="167"/>
      <c r="AE116" s="164"/>
      <c r="AF116" s="165"/>
      <c r="AG116" s="163"/>
      <c r="AH116" s="166"/>
      <c r="AI116" s="167"/>
      <c r="AJ116" s="167"/>
      <c r="AK116" s="164"/>
      <c r="AL116" s="165"/>
      <c r="AM116" s="163"/>
      <c r="AN116" s="166"/>
      <c r="AO116" s="167"/>
      <c r="AP116" s="167"/>
      <c r="AQ116" s="164"/>
      <c r="AR116" s="165"/>
      <c r="AS116" s="163"/>
      <c r="AT116" s="166"/>
      <c r="AU116" s="167"/>
      <c r="AV116" s="167"/>
      <c r="AW116" s="164"/>
      <c r="AX116" s="165"/>
      <c r="AY116" s="163"/>
      <c r="AZ116" s="166"/>
      <c r="BA116" s="167"/>
      <c r="BB116" s="167"/>
      <c r="BC116" s="164"/>
      <c r="BD116" s="165"/>
      <c r="BE116" s="163"/>
      <c r="BF116" s="166"/>
      <c r="BG116" s="167"/>
      <c r="BH116" s="167"/>
      <c r="BI116" s="164"/>
      <c r="BJ116" s="165"/>
      <c r="BK116" s="163"/>
      <c r="BL116" s="166"/>
      <c r="BM116" s="167"/>
      <c r="BN116" s="167"/>
      <c r="BO116" s="164"/>
      <c r="BP116" s="165"/>
      <c r="BQ116" s="163"/>
      <c r="BR116" s="166"/>
      <c r="BS116" s="167"/>
      <c r="BT116" s="167"/>
      <c r="BU116" s="164"/>
      <c r="BV116" s="165"/>
      <c r="BW116" s="163"/>
      <c r="BX116" s="166"/>
      <c r="BY116" s="167"/>
      <c r="BZ116" s="167"/>
      <c r="CA116" s="164"/>
      <c r="CB116" s="165"/>
      <c r="CC116" s="163"/>
      <c r="CD116" s="166"/>
      <c r="CE116" s="167"/>
      <c r="CF116" s="167"/>
      <c r="CG116" s="164"/>
      <c r="CH116" s="165"/>
      <c r="CI116" s="163"/>
      <c r="CJ116" s="166"/>
      <c r="CK116" s="167"/>
      <c r="CL116" s="167"/>
      <c r="CM116" s="164"/>
      <c r="CN116" s="165"/>
      <c r="CO116" s="163"/>
      <c r="CP116" s="166"/>
      <c r="CQ116" s="167"/>
      <c r="CR116" s="167"/>
      <c r="CS116" s="164"/>
      <c r="CT116" s="165"/>
      <c r="CU116" s="163"/>
      <c r="CV116" s="166"/>
      <c r="CW116" s="167"/>
      <c r="CX116" s="167"/>
      <c r="CY116" s="164"/>
      <c r="CZ116" s="165"/>
      <c r="DA116" s="163"/>
      <c r="DB116" s="166"/>
      <c r="DC116" s="167"/>
      <c r="DD116" s="167"/>
      <c r="DE116" s="164"/>
      <c r="DF116" s="165"/>
      <c r="DG116" s="163"/>
      <c r="DH116" s="166"/>
      <c r="DI116" s="167"/>
      <c r="DJ116" s="167"/>
      <c r="DK116" s="164"/>
      <c r="DL116" s="165"/>
      <c r="DM116" s="163"/>
      <c r="DN116" s="166"/>
      <c r="DO116" s="167"/>
      <c r="DP116" s="167"/>
      <c r="DQ116" s="164"/>
      <c r="DR116" s="165"/>
      <c r="DS116" s="163"/>
      <c r="DT116" s="166"/>
      <c r="DU116" s="167"/>
      <c r="DV116" s="167"/>
      <c r="DW116" s="164"/>
      <c r="DX116" s="165"/>
      <c r="DY116" s="163"/>
      <c r="DZ116" s="166"/>
      <c r="EA116" s="167"/>
      <c r="EB116" s="167"/>
      <c r="EC116" s="164"/>
      <c r="ED116" s="165"/>
      <c r="EE116" s="163"/>
      <c r="EF116" s="166"/>
      <c r="EG116" s="167"/>
      <c r="EH116" s="167"/>
      <c r="EI116" s="164"/>
      <c r="EJ116" s="165"/>
      <c r="EK116" s="163"/>
      <c r="EL116" s="166"/>
      <c r="EM116" s="167"/>
      <c r="EN116" s="167"/>
      <c r="EO116" s="164"/>
      <c r="EP116" s="165"/>
      <c r="EQ116" s="163"/>
      <c r="ER116" s="166"/>
      <c r="ES116" s="167"/>
      <c r="ET116" s="167"/>
      <c r="EU116" s="164"/>
      <c r="EV116" s="165"/>
      <c r="EW116" s="163"/>
      <c r="EX116" s="166"/>
      <c r="EY116" s="167"/>
      <c r="EZ116" s="167"/>
      <c r="FA116" s="164"/>
      <c r="FB116" s="165"/>
      <c r="FC116" s="163"/>
      <c r="FD116" s="166"/>
      <c r="FE116" s="167"/>
      <c r="FF116" s="167"/>
      <c r="FG116" s="164"/>
      <c r="FH116" s="165"/>
      <c r="FI116" s="163"/>
      <c r="FJ116" s="166"/>
      <c r="FK116" s="167"/>
      <c r="FL116" s="167"/>
      <c r="FM116" s="164"/>
      <c r="FN116" s="165"/>
      <c r="FO116" s="163"/>
      <c r="FP116" s="166"/>
      <c r="FQ116" s="167"/>
      <c r="FR116" s="167"/>
      <c r="FS116" s="164"/>
      <c r="FT116" s="165"/>
      <c r="FU116" s="163"/>
      <c r="FV116" s="166"/>
      <c r="FW116" s="167"/>
      <c r="FX116" s="167"/>
      <c r="FY116" s="164"/>
      <c r="FZ116" s="165"/>
      <c r="GA116" s="163"/>
      <c r="GB116" s="166"/>
      <c r="GC116" s="167"/>
      <c r="GD116" s="167"/>
      <c r="GE116" s="164"/>
      <c r="GF116" s="165"/>
      <c r="GG116" s="163"/>
      <c r="GH116" s="166"/>
      <c r="GI116" s="167"/>
      <c r="GJ116" s="167"/>
      <c r="GK116" s="164"/>
      <c r="GL116" s="165"/>
      <c r="GM116" s="163"/>
      <c r="GN116" s="166"/>
      <c r="GO116" s="167"/>
      <c r="GP116" s="167"/>
      <c r="GQ116" s="164"/>
      <c r="GR116" s="165"/>
      <c r="GS116" s="163"/>
      <c r="GT116" s="166"/>
      <c r="GU116" s="167"/>
      <c r="GV116" s="167"/>
      <c r="GW116" s="164"/>
      <c r="GX116" s="165"/>
      <c r="GY116" s="163"/>
      <c r="GZ116" s="166"/>
      <c r="HA116" s="167"/>
      <c r="HB116" s="167"/>
      <c r="HC116" s="164"/>
      <c r="HD116" s="165"/>
      <c r="HE116" s="163"/>
      <c r="HF116" s="166"/>
      <c r="HG116" s="167"/>
      <c r="HH116" s="167"/>
      <c r="HI116" s="164"/>
      <c r="HJ116" s="165"/>
      <c r="HK116" s="163"/>
      <c r="HL116" s="166"/>
      <c r="HM116" s="167"/>
      <c r="HN116" s="167"/>
      <c r="HO116" s="164"/>
      <c r="HP116" s="165"/>
      <c r="HQ116" s="163"/>
      <c r="HR116" s="166"/>
      <c r="HS116" s="167"/>
      <c r="HT116" s="167"/>
      <c r="HU116" s="164"/>
      <c r="HV116" s="165"/>
      <c r="HW116" s="163"/>
      <c r="HX116" s="166"/>
      <c r="HY116" s="167"/>
      <c r="HZ116" s="167"/>
      <c r="IA116" s="164"/>
      <c r="IB116" s="165"/>
      <c r="IC116" s="163"/>
      <c r="ID116" s="166"/>
      <c r="IE116" s="167"/>
      <c r="IF116" s="167"/>
      <c r="IG116" s="164"/>
      <c r="IH116" s="165"/>
      <c r="II116" s="163"/>
      <c r="IJ116" s="166"/>
      <c r="IK116" s="167"/>
      <c r="IL116" s="167"/>
      <c r="IM116" s="164"/>
      <c r="IN116" s="165"/>
      <c r="IO116" s="163"/>
      <c r="IP116" s="166"/>
      <c r="IQ116" s="167"/>
      <c r="IR116" s="167"/>
      <c r="IS116" s="164"/>
      <c r="IT116" s="165"/>
      <c r="IU116" s="163"/>
      <c r="IV116" s="166"/>
    </row>
    <row r="117" spans="1:256" s="229" customFormat="1" ht="12.75">
      <c r="A117" s="237"/>
      <c r="B117" s="238" t="s">
        <v>523</v>
      </c>
      <c r="C117" s="239" t="s">
        <v>522</v>
      </c>
      <c r="D117" s="240">
        <v>1</v>
      </c>
      <c r="E117" s="240"/>
      <c r="F117" s="241">
        <f>D117*E117</f>
        <v>0</v>
      </c>
      <c r="G117" s="164"/>
      <c r="H117" s="165"/>
      <c r="I117" s="163"/>
      <c r="J117" s="166"/>
      <c r="K117" s="167"/>
      <c r="L117" s="167"/>
      <c r="M117" s="164"/>
      <c r="N117" s="165"/>
      <c r="O117" s="163"/>
      <c r="P117" s="166"/>
      <c r="Q117" s="167"/>
      <c r="R117" s="167"/>
      <c r="S117" s="164"/>
      <c r="T117" s="165"/>
      <c r="U117" s="163"/>
      <c r="V117" s="166"/>
      <c r="W117" s="167"/>
      <c r="X117" s="167"/>
      <c r="Y117" s="164"/>
      <c r="Z117" s="165"/>
      <c r="AA117" s="163"/>
      <c r="AB117" s="166"/>
      <c r="AC117" s="167"/>
      <c r="AD117" s="167"/>
      <c r="AE117" s="164"/>
      <c r="AF117" s="165"/>
      <c r="AG117" s="163"/>
      <c r="AH117" s="166"/>
      <c r="AI117" s="167"/>
      <c r="AJ117" s="167"/>
      <c r="AK117" s="164"/>
      <c r="AL117" s="165"/>
      <c r="AM117" s="163"/>
      <c r="AN117" s="166"/>
      <c r="AO117" s="167"/>
      <c r="AP117" s="167"/>
      <c r="AQ117" s="164"/>
      <c r="AR117" s="165"/>
      <c r="AS117" s="163"/>
      <c r="AT117" s="166"/>
      <c r="AU117" s="167"/>
      <c r="AV117" s="167"/>
      <c r="AW117" s="164"/>
      <c r="AX117" s="165"/>
      <c r="AY117" s="163"/>
      <c r="AZ117" s="166"/>
      <c r="BA117" s="167"/>
      <c r="BB117" s="167"/>
      <c r="BC117" s="164"/>
      <c r="BD117" s="165"/>
      <c r="BE117" s="163"/>
      <c r="BF117" s="166"/>
      <c r="BG117" s="167"/>
      <c r="BH117" s="167"/>
      <c r="BI117" s="164"/>
      <c r="BJ117" s="165"/>
      <c r="BK117" s="163"/>
      <c r="BL117" s="166"/>
      <c r="BM117" s="167"/>
      <c r="BN117" s="167"/>
      <c r="BO117" s="164"/>
      <c r="BP117" s="165"/>
      <c r="BQ117" s="163"/>
      <c r="BR117" s="166"/>
      <c r="BS117" s="167"/>
      <c r="BT117" s="167"/>
      <c r="BU117" s="164"/>
      <c r="BV117" s="165"/>
      <c r="BW117" s="163"/>
      <c r="BX117" s="166"/>
      <c r="BY117" s="167"/>
      <c r="BZ117" s="167"/>
      <c r="CA117" s="164"/>
      <c r="CB117" s="165"/>
      <c r="CC117" s="163"/>
      <c r="CD117" s="166"/>
      <c r="CE117" s="167"/>
      <c r="CF117" s="167"/>
      <c r="CG117" s="164"/>
      <c r="CH117" s="165"/>
      <c r="CI117" s="163"/>
      <c r="CJ117" s="166"/>
      <c r="CK117" s="167"/>
      <c r="CL117" s="167"/>
      <c r="CM117" s="164"/>
      <c r="CN117" s="165"/>
      <c r="CO117" s="163"/>
      <c r="CP117" s="166"/>
      <c r="CQ117" s="167"/>
      <c r="CR117" s="167"/>
      <c r="CS117" s="164"/>
      <c r="CT117" s="165"/>
      <c r="CU117" s="163"/>
      <c r="CV117" s="166"/>
      <c r="CW117" s="167"/>
      <c r="CX117" s="167"/>
      <c r="CY117" s="164"/>
      <c r="CZ117" s="165"/>
      <c r="DA117" s="163"/>
      <c r="DB117" s="166"/>
      <c r="DC117" s="167"/>
      <c r="DD117" s="167"/>
      <c r="DE117" s="164"/>
      <c r="DF117" s="165"/>
      <c r="DG117" s="163"/>
      <c r="DH117" s="166"/>
      <c r="DI117" s="167"/>
      <c r="DJ117" s="167"/>
      <c r="DK117" s="164"/>
      <c r="DL117" s="165"/>
      <c r="DM117" s="163"/>
      <c r="DN117" s="166"/>
      <c r="DO117" s="167"/>
      <c r="DP117" s="167"/>
      <c r="DQ117" s="164"/>
      <c r="DR117" s="165"/>
      <c r="DS117" s="163"/>
      <c r="DT117" s="166"/>
      <c r="DU117" s="167"/>
      <c r="DV117" s="167"/>
      <c r="DW117" s="164"/>
      <c r="DX117" s="165"/>
      <c r="DY117" s="163"/>
      <c r="DZ117" s="166"/>
      <c r="EA117" s="167"/>
      <c r="EB117" s="167"/>
      <c r="EC117" s="164"/>
      <c r="ED117" s="165"/>
      <c r="EE117" s="163"/>
      <c r="EF117" s="166"/>
      <c r="EG117" s="167"/>
      <c r="EH117" s="167"/>
      <c r="EI117" s="164"/>
      <c r="EJ117" s="165"/>
      <c r="EK117" s="163"/>
      <c r="EL117" s="166"/>
      <c r="EM117" s="167"/>
      <c r="EN117" s="167"/>
      <c r="EO117" s="164"/>
      <c r="EP117" s="165"/>
      <c r="EQ117" s="163"/>
      <c r="ER117" s="166"/>
      <c r="ES117" s="167"/>
      <c r="ET117" s="167"/>
      <c r="EU117" s="164"/>
      <c r="EV117" s="165"/>
      <c r="EW117" s="163"/>
      <c r="EX117" s="166"/>
      <c r="EY117" s="167"/>
      <c r="EZ117" s="167"/>
      <c r="FA117" s="164"/>
      <c r="FB117" s="165"/>
      <c r="FC117" s="163"/>
      <c r="FD117" s="166"/>
      <c r="FE117" s="167"/>
      <c r="FF117" s="167"/>
      <c r="FG117" s="164"/>
      <c r="FH117" s="165"/>
      <c r="FI117" s="163"/>
      <c r="FJ117" s="166"/>
      <c r="FK117" s="167"/>
      <c r="FL117" s="167"/>
      <c r="FM117" s="164"/>
      <c r="FN117" s="165"/>
      <c r="FO117" s="163"/>
      <c r="FP117" s="166"/>
      <c r="FQ117" s="167"/>
      <c r="FR117" s="167"/>
      <c r="FS117" s="164"/>
      <c r="FT117" s="165"/>
      <c r="FU117" s="163"/>
      <c r="FV117" s="166"/>
      <c r="FW117" s="167"/>
      <c r="FX117" s="167"/>
      <c r="FY117" s="164"/>
      <c r="FZ117" s="165"/>
      <c r="GA117" s="163"/>
      <c r="GB117" s="166"/>
      <c r="GC117" s="167"/>
      <c r="GD117" s="167"/>
      <c r="GE117" s="164"/>
      <c r="GF117" s="165"/>
      <c r="GG117" s="163"/>
      <c r="GH117" s="166"/>
      <c r="GI117" s="167"/>
      <c r="GJ117" s="167"/>
      <c r="GK117" s="164"/>
      <c r="GL117" s="165"/>
      <c r="GM117" s="163"/>
      <c r="GN117" s="166"/>
      <c r="GO117" s="167"/>
      <c r="GP117" s="167"/>
      <c r="GQ117" s="164"/>
      <c r="GR117" s="165"/>
      <c r="GS117" s="163"/>
      <c r="GT117" s="166"/>
      <c r="GU117" s="167"/>
      <c r="GV117" s="167"/>
      <c r="GW117" s="164"/>
      <c r="GX117" s="165"/>
      <c r="GY117" s="163"/>
      <c r="GZ117" s="166"/>
      <c r="HA117" s="167"/>
      <c r="HB117" s="167"/>
      <c r="HC117" s="164"/>
      <c r="HD117" s="165"/>
      <c r="HE117" s="163"/>
      <c r="HF117" s="166"/>
      <c r="HG117" s="167"/>
      <c r="HH117" s="167"/>
      <c r="HI117" s="164"/>
      <c r="HJ117" s="165"/>
      <c r="HK117" s="163"/>
      <c r="HL117" s="166"/>
      <c r="HM117" s="167"/>
      <c r="HN117" s="167"/>
      <c r="HO117" s="164"/>
      <c r="HP117" s="165"/>
      <c r="HQ117" s="163"/>
      <c r="HR117" s="166"/>
      <c r="HS117" s="167"/>
      <c r="HT117" s="167"/>
      <c r="HU117" s="164"/>
      <c r="HV117" s="165"/>
      <c r="HW117" s="163"/>
      <c r="HX117" s="166"/>
      <c r="HY117" s="167"/>
      <c r="HZ117" s="167"/>
      <c r="IA117" s="164"/>
      <c r="IB117" s="165"/>
      <c r="IC117" s="163"/>
      <c r="ID117" s="166"/>
      <c r="IE117" s="167"/>
      <c r="IF117" s="167"/>
      <c r="IG117" s="164"/>
      <c r="IH117" s="165"/>
      <c r="II117" s="163"/>
      <c r="IJ117" s="166"/>
      <c r="IK117" s="167"/>
      <c r="IL117" s="167"/>
      <c r="IM117" s="164"/>
      <c r="IN117" s="165"/>
      <c r="IO117" s="163"/>
      <c r="IP117" s="166"/>
      <c r="IQ117" s="167"/>
      <c r="IR117" s="167"/>
      <c r="IS117" s="164"/>
      <c r="IT117" s="165"/>
      <c r="IU117" s="163"/>
      <c r="IV117" s="166"/>
    </row>
    <row r="118" spans="1:256" s="229" customFormat="1" ht="12.75">
      <c r="A118" s="237"/>
      <c r="B118" s="238" t="s">
        <v>524</v>
      </c>
      <c r="C118" s="239" t="s">
        <v>522</v>
      </c>
      <c r="D118" s="240">
        <v>1</v>
      </c>
      <c r="E118" s="240"/>
      <c r="F118" s="241">
        <f>D118*E118</f>
        <v>0</v>
      </c>
      <c r="G118" s="164"/>
      <c r="H118" s="165"/>
      <c r="I118" s="163"/>
      <c r="J118" s="166"/>
      <c r="K118" s="167"/>
      <c r="L118" s="167"/>
      <c r="M118" s="164"/>
      <c r="N118" s="165"/>
      <c r="O118" s="163"/>
      <c r="P118" s="166"/>
      <c r="Q118" s="167"/>
      <c r="R118" s="167"/>
      <c r="S118" s="164"/>
      <c r="T118" s="165"/>
      <c r="U118" s="163"/>
      <c r="V118" s="166"/>
      <c r="W118" s="167"/>
      <c r="X118" s="167"/>
      <c r="Y118" s="164"/>
      <c r="Z118" s="165"/>
      <c r="AA118" s="163"/>
      <c r="AB118" s="166"/>
      <c r="AC118" s="167"/>
      <c r="AD118" s="167"/>
      <c r="AE118" s="164"/>
      <c r="AF118" s="165"/>
      <c r="AG118" s="163"/>
      <c r="AH118" s="166"/>
      <c r="AI118" s="167"/>
      <c r="AJ118" s="167"/>
      <c r="AK118" s="164"/>
      <c r="AL118" s="165"/>
      <c r="AM118" s="163"/>
      <c r="AN118" s="166"/>
      <c r="AO118" s="167"/>
      <c r="AP118" s="167"/>
      <c r="AQ118" s="164"/>
      <c r="AR118" s="165"/>
      <c r="AS118" s="163"/>
      <c r="AT118" s="166"/>
      <c r="AU118" s="167"/>
      <c r="AV118" s="167"/>
      <c r="AW118" s="164"/>
      <c r="AX118" s="165"/>
      <c r="AY118" s="163"/>
      <c r="AZ118" s="166"/>
      <c r="BA118" s="167"/>
      <c r="BB118" s="167"/>
      <c r="BC118" s="164"/>
      <c r="BD118" s="165"/>
      <c r="BE118" s="163"/>
      <c r="BF118" s="166"/>
      <c r="BG118" s="167"/>
      <c r="BH118" s="167"/>
      <c r="BI118" s="164"/>
      <c r="BJ118" s="165"/>
      <c r="BK118" s="163"/>
      <c r="BL118" s="166"/>
      <c r="BM118" s="167"/>
      <c r="BN118" s="167"/>
      <c r="BO118" s="164"/>
      <c r="BP118" s="165"/>
      <c r="BQ118" s="163"/>
      <c r="BR118" s="166"/>
      <c r="BS118" s="167"/>
      <c r="BT118" s="167"/>
      <c r="BU118" s="164"/>
      <c r="BV118" s="165"/>
      <c r="BW118" s="163"/>
      <c r="BX118" s="166"/>
      <c r="BY118" s="167"/>
      <c r="BZ118" s="167"/>
      <c r="CA118" s="164"/>
      <c r="CB118" s="165"/>
      <c r="CC118" s="163"/>
      <c r="CD118" s="166"/>
      <c r="CE118" s="167"/>
      <c r="CF118" s="167"/>
      <c r="CG118" s="164"/>
      <c r="CH118" s="165"/>
      <c r="CI118" s="163"/>
      <c r="CJ118" s="166"/>
      <c r="CK118" s="167"/>
      <c r="CL118" s="167"/>
      <c r="CM118" s="164"/>
      <c r="CN118" s="165"/>
      <c r="CO118" s="163"/>
      <c r="CP118" s="166"/>
      <c r="CQ118" s="167"/>
      <c r="CR118" s="167"/>
      <c r="CS118" s="164"/>
      <c r="CT118" s="165"/>
      <c r="CU118" s="163"/>
      <c r="CV118" s="166"/>
      <c r="CW118" s="167"/>
      <c r="CX118" s="167"/>
      <c r="CY118" s="164"/>
      <c r="CZ118" s="165"/>
      <c r="DA118" s="163"/>
      <c r="DB118" s="166"/>
      <c r="DC118" s="167"/>
      <c r="DD118" s="167"/>
      <c r="DE118" s="164"/>
      <c r="DF118" s="165"/>
      <c r="DG118" s="163"/>
      <c r="DH118" s="166"/>
      <c r="DI118" s="167"/>
      <c r="DJ118" s="167"/>
      <c r="DK118" s="164"/>
      <c r="DL118" s="165"/>
      <c r="DM118" s="163"/>
      <c r="DN118" s="166"/>
      <c r="DO118" s="167"/>
      <c r="DP118" s="167"/>
      <c r="DQ118" s="164"/>
      <c r="DR118" s="165"/>
      <c r="DS118" s="163"/>
      <c r="DT118" s="166"/>
      <c r="DU118" s="167"/>
      <c r="DV118" s="167"/>
      <c r="DW118" s="164"/>
      <c r="DX118" s="165"/>
      <c r="DY118" s="163"/>
      <c r="DZ118" s="166"/>
      <c r="EA118" s="167"/>
      <c r="EB118" s="167"/>
      <c r="EC118" s="164"/>
      <c r="ED118" s="165"/>
      <c r="EE118" s="163"/>
      <c r="EF118" s="166"/>
      <c r="EG118" s="167"/>
      <c r="EH118" s="167"/>
      <c r="EI118" s="164"/>
      <c r="EJ118" s="165"/>
      <c r="EK118" s="163"/>
      <c r="EL118" s="166"/>
      <c r="EM118" s="167"/>
      <c r="EN118" s="167"/>
      <c r="EO118" s="164"/>
      <c r="EP118" s="165"/>
      <c r="EQ118" s="163"/>
      <c r="ER118" s="166"/>
      <c r="ES118" s="167"/>
      <c r="ET118" s="167"/>
      <c r="EU118" s="164"/>
      <c r="EV118" s="165"/>
      <c r="EW118" s="163"/>
      <c r="EX118" s="166"/>
      <c r="EY118" s="167"/>
      <c r="EZ118" s="167"/>
      <c r="FA118" s="164"/>
      <c r="FB118" s="165"/>
      <c r="FC118" s="163"/>
      <c r="FD118" s="166"/>
      <c r="FE118" s="167"/>
      <c r="FF118" s="167"/>
      <c r="FG118" s="164"/>
      <c r="FH118" s="165"/>
      <c r="FI118" s="163"/>
      <c r="FJ118" s="166"/>
      <c r="FK118" s="167"/>
      <c r="FL118" s="167"/>
      <c r="FM118" s="164"/>
      <c r="FN118" s="165"/>
      <c r="FO118" s="163"/>
      <c r="FP118" s="166"/>
      <c r="FQ118" s="167"/>
      <c r="FR118" s="167"/>
      <c r="FS118" s="164"/>
      <c r="FT118" s="165"/>
      <c r="FU118" s="163"/>
      <c r="FV118" s="166"/>
      <c r="FW118" s="167"/>
      <c r="FX118" s="167"/>
      <c r="FY118" s="164"/>
      <c r="FZ118" s="165"/>
      <c r="GA118" s="163"/>
      <c r="GB118" s="166"/>
      <c r="GC118" s="167"/>
      <c r="GD118" s="167"/>
      <c r="GE118" s="164"/>
      <c r="GF118" s="165"/>
      <c r="GG118" s="163"/>
      <c r="GH118" s="166"/>
      <c r="GI118" s="167"/>
      <c r="GJ118" s="167"/>
      <c r="GK118" s="164"/>
      <c r="GL118" s="165"/>
      <c r="GM118" s="163"/>
      <c r="GN118" s="166"/>
      <c r="GO118" s="167"/>
      <c r="GP118" s="167"/>
      <c r="GQ118" s="164"/>
      <c r="GR118" s="165"/>
      <c r="GS118" s="163"/>
      <c r="GT118" s="166"/>
      <c r="GU118" s="167"/>
      <c r="GV118" s="167"/>
      <c r="GW118" s="164"/>
      <c r="GX118" s="165"/>
      <c r="GY118" s="163"/>
      <c r="GZ118" s="166"/>
      <c r="HA118" s="167"/>
      <c r="HB118" s="167"/>
      <c r="HC118" s="164"/>
      <c r="HD118" s="165"/>
      <c r="HE118" s="163"/>
      <c r="HF118" s="166"/>
      <c r="HG118" s="167"/>
      <c r="HH118" s="167"/>
      <c r="HI118" s="164"/>
      <c r="HJ118" s="165"/>
      <c r="HK118" s="163"/>
      <c r="HL118" s="166"/>
      <c r="HM118" s="167"/>
      <c r="HN118" s="167"/>
      <c r="HO118" s="164"/>
      <c r="HP118" s="165"/>
      <c r="HQ118" s="163"/>
      <c r="HR118" s="166"/>
      <c r="HS118" s="167"/>
      <c r="HT118" s="167"/>
      <c r="HU118" s="164"/>
      <c r="HV118" s="165"/>
      <c r="HW118" s="163"/>
      <c r="HX118" s="166"/>
      <c r="HY118" s="167"/>
      <c r="HZ118" s="167"/>
      <c r="IA118" s="164"/>
      <c r="IB118" s="165"/>
      <c r="IC118" s="163"/>
      <c r="ID118" s="166"/>
      <c r="IE118" s="167"/>
      <c r="IF118" s="167"/>
      <c r="IG118" s="164"/>
      <c r="IH118" s="165"/>
      <c r="II118" s="163"/>
      <c r="IJ118" s="166"/>
      <c r="IK118" s="167"/>
      <c r="IL118" s="167"/>
      <c r="IM118" s="164"/>
      <c r="IN118" s="165"/>
      <c r="IO118" s="163"/>
      <c r="IP118" s="166"/>
      <c r="IQ118" s="167"/>
      <c r="IR118" s="167"/>
      <c r="IS118" s="164"/>
      <c r="IT118" s="165"/>
      <c r="IU118" s="163"/>
      <c r="IV118" s="166"/>
    </row>
    <row r="119" spans="1:256" s="229" customFormat="1" ht="12.75">
      <c r="A119" s="227"/>
      <c r="B119" s="165"/>
      <c r="C119" s="163"/>
      <c r="D119" s="166"/>
      <c r="E119" s="167"/>
      <c r="F119" s="167"/>
      <c r="G119" s="164"/>
      <c r="H119" s="165"/>
      <c r="I119" s="163"/>
      <c r="J119" s="166"/>
      <c r="K119" s="167"/>
      <c r="L119" s="167"/>
      <c r="M119" s="164"/>
      <c r="N119" s="165"/>
      <c r="O119" s="163"/>
      <c r="P119" s="166"/>
      <c r="Q119" s="167"/>
      <c r="R119" s="167"/>
      <c r="S119" s="164"/>
      <c r="T119" s="165"/>
      <c r="U119" s="163"/>
      <c r="V119" s="166"/>
      <c r="W119" s="167"/>
      <c r="X119" s="167"/>
      <c r="Y119" s="164"/>
      <c r="Z119" s="165"/>
      <c r="AA119" s="163"/>
      <c r="AB119" s="166"/>
      <c r="AC119" s="167"/>
      <c r="AD119" s="167"/>
      <c r="AE119" s="164"/>
      <c r="AF119" s="165"/>
      <c r="AG119" s="163"/>
      <c r="AH119" s="166"/>
      <c r="AI119" s="167"/>
      <c r="AJ119" s="167"/>
      <c r="AK119" s="164"/>
      <c r="AL119" s="165"/>
      <c r="AM119" s="163"/>
      <c r="AN119" s="166"/>
      <c r="AO119" s="167"/>
      <c r="AP119" s="167"/>
      <c r="AQ119" s="164"/>
      <c r="AR119" s="165"/>
      <c r="AS119" s="163"/>
      <c r="AT119" s="166"/>
      <c r="AU119" s="167"/>
      <c r="AV119" s="167"/>
      <c r="AW119" s="164"/>
      <c r="AX119" s="165"/>
      <c r="AY119" s="163"/>
      <c r="AZ119" s="166"/>
      <c r="BA119" s="167"/>
      <c r="BB119" s="167"/>
      <c r="BC119" s="164"/>
      <c r="BD119" s="165"/>
      <c r="BE119" s="163"/>
      <c r="BF119" s="166"/>
      <c r="BG119" s="167"/>
      <c r="BH119" s="167"/>
      <c r="BI119" s="164"/>
      <c r="BJ119" s="165"/>
      <c r="BK119" s="163"/>
      <c r="BL119" s="166"/>
      <c r="BM119" s="167"/>
      <c r="BN119" s="167"/>
      <c r="BO119" s="164"/>
      <c r="BP119" s="165"/>
      <c r="BQ119" s="163"/>
      <c r="BR119" s="166"/>
      <c r="BS119" s="167"/>
      <c r="BT119" s="167"/>
      <c r="BU119" s="164"/>
      <c r="BV119" s="165"/>
      <c r="BW119" s="163"/>
      <c r="BX119" s="166"/>
      <c r="BY119" s="167"/>
      <c r="BZ119" s="167"/>
      <c r="CA119" s="164"/>
      <c r="CB119" s="165"/>
      <c r="CC119" s="163"/>
      <c r="CD119" s="166"/>
      <c r="CE119" s="167"/>
      <c r="CF119" s="167"/>
      <c r="CG119" s="164"/>
      <c r="CH119" s="165"/>
      <c r="CI119" s="163"/>
      <c r="CJ119" s="166"/>
      <c r="CK119" s="167"/>
      <c r="CL119" s="167"/>
      <c r="CM119" s="164"/>
      <c r="CN119" s="165"/>
      <c r="CO119" s="163"/>
      <c r="CP119" s="166"/>
      <c r="CQ119" s="167"/>
      <c r="CR119" s="167"/>
      <c r="CS119" s="164"/>
      <c r="CT119" s="165"/>
      <c r="CU119" s="163"/>
      <c r="CV119" s="166"/>
      <c r="CW119" s="167"/>
      <c r="CX119" s="167"/>
      <c r="CY119" s="164"/>
      <c r="CZ119" s="165"/>
      <c r="DA119" s="163"/>
      <c r="DB119" s="166"/>
      <c r="DC119" s="167"/>
      <c r="DD119" s="167"/>
      <c r="DE119" s="164"/>
      <c r="DF119" s="165"/>
      <c r="DG119" s="163"/>
      <c r="DH119" s="166"/>
      <c r="DI119" s="167"/>
      <c r="DJ119" s="167"/>
      <c r="DK119" s="164"/>
      <c r="DL119" s="165"/>
      <c r="DM119" s="163"/>
      <c r="DN119" s="166"/>
      <c r="DO119" s="167"/>
      <c r="DP119" s="167"/>
      <c r="DQ119" s="164"/>
      <c r="DR119" s="165"/>
      <c r="DS119" s="163"/>
      <c r="DT119" s="166"/>
      <c r="DU119" s="167"/>
      <c r="DV119" s="167"/>
      <c r="DW119" s="164"/>
      <c r="DX119" s="165"/>
      <c r="DY119" s="163"/>
      <c r="DZ119" s="166"/>
      <c r="EA119" s="167"/>
      <c r="EB119" s="167"/>
      <c r="EC119" s="164"/>
      <c r="ED119" s="165"/>
      <c r="EE119" s="163"/>
      <c r="EF119" s="166"/>
      <c r="EG119" s="167"/>
      <c r="EH119" s="167"/>
      <c r="EI119" s="164"/>
      <c r="EJ119" s="165"/>
      <c r="EK119" s="163"/>
      <c r="EL119" s="166"/>
      <c r="EM119" s="167"/>
      <c r="EN119" s="167"/>
      <c r="EO119" s="164"/>
      <c r="EP119" s="165"/>
      <c r="EQ119" s="163"/>
      <c r="ER119" s="166"/>
      <c r="ES119" s="167"/>
      <c r="ET119" s="167"/>
      <c r="EU119" s="164"/>
      <c r="EV119" s="165"/>
      <c r="EW119" s="163"/>
      <c r="EX119" s="166"/>
      <c r="EY119" s="167"/>
      <c r="EZ119" s="167"/>
      <c r="FA119" s="164"/>
      <c r="FB119" s="165"/>
      <c r="FC119" s="163"/>
      <c r="FD119" s="166"/>
      <c r="FE119" s="167"/>
      <c r="FF119" s="167"/>
      <c r="FG119" s="164"/>
      <c r="FH119" s="165"/>
      <c r="FI119" s="163"/>
      <c r="FJ119" s="166"/>
      <c r="FK119" s="167"/>
      <c r="FL119" s="167"/>
      <c r="FM119" s="164"/>
      <c r="FN119" s="165"/>
      <c r="FO119" s="163"/>
      <c r="FP119" s="166"/>
      <c r="FQ119" s="167"/>
      <c r="FR119" s="167"/>
      <c r="FS119" s="164"/>
      <c r="FT119" s="165"/>
      <c r="FU119" s="163"/>
      <c r="FV119" s="166"/>
      <c r="FW119" s="167"/>
      <c r="FX119" s="167"/>
      <c r="FY119" s="164"/>
      <c r="FZ119" s="165"/>
      <c r="GA119" s="163"/>
      <c r="GB119" s="166"/>
      <c r="GC119" s="167"/>
      <c r="GD119" s="167"/>
      <c r="GE119" s="164"/>
      <c r="GF119" s="165"/>
      <c r="GG119" s="163"/>
      <c r="GH119" s="166"/>
      <c r="GI119" s="167"/>
      <c r="GJ119" s="167"/>
      <c r="GK119" s="164"/>
      <c r="GL119" s="165"/>
      <c r="GM119" s="163"/>
      <c r="GN119" s="166"/>
      <c r="GO119" s="167"/>
      <c r="GP119" s="167"/>
      <c r="GQ119" s="164"/>
      <c r="GR119" s="165"/>
      <c r="GS119" s="163"/>
      <c r="GT119" s="166"/>
      <c r="GU119" s="167"/>
      <c r="GV119" s="167"/>
      <c r="GW119" s="164"/>
      <c r="GX119" s="165"/>
      <c r="GY119" s="163"/>
      <c r="GZ119" s="166"/>
      <c r="HA119" s="167"/>
      <c r="HB119" s="167"/>
      <c r="HC119" s="164"/>
      <c r="HD119" s="165"/>
      <c r="HE119" s="163"/>
      <c r="HF119" s="166"/>
      <c r="HG119" s="167"/>
      <c r="HH119" s="167"/>
      <c r="HI119" s="164"/>
      <c r="HJ119" s="165"/>
      <c r="HK119" s="163"/>
      <c r="HL119" s="166"/>
      <c r="HM119" s="167"/>
      <c r="HN119" s="167"/>
      <c r="HO119" s="164"/>
      <c r="HP119" s="165"/>
      <c r="HQ119" s="163"/>
      <c r="HR119" s="166"/>
      <c r="HS119" s="167"/>
      <c r="HT119" s="167"/>
      <c r="HU119" s="164"/>
      <c r="HV119" s="165"/>
      <c r="HW119" s="163"/>
      <c r="HX119" s="166"/>
      <c r="HY119" s="167"/>
      <c r="HZ119" s="167"/>
      <c r="IA119" s="164"/>
      <c r="IB119" s="165"/>
      <c r="IC119" s="163"/>
      <c r="ID119" s="166"/>
      <c r="IE119" s="167"/>
      <c r="IF119" s="167"/>
      <c r="IG119" s="164"/>
      <c r="IH119" s="165"/>
      <c r="II119" s="163"/>
      <c r="IJ119" s="166"/>
      <c r="IK119" s="167"/>
      <c r="IL119" s="167"/>
      <c r="IM119" s="164"/>
      <c r="IN119" s="165"/>
      <c r="IO119" s="163"/>
      <c r="IP119" s="166"/>
      <c r="IQ119" s="167"/>
      <c r="IR119" s="167"/>
      <c r="IS119" s="164"/>
      <c r="IT119" s="165"/>
      <c r="IU119" s="163"/>
      <c r="IV119" s="166"/>
    </row>
    <row r="120" spans="1:6" s="229" customFormat="1" ht="12.75">
      <c r="A120" s="242"/>
      <c r="B120" s="146" t="s">
        <v>650</v>
      </c>
      <c r="C120" s="145"/>
      <c r="D120" s="145"/>
      <c r="E120" s="145"/>
      <c r="F120" s="147">
        <f>SUBTOTAL(9,F14:F118)</f>
        <v>0</v>
      </c>
    </row>
    <row r="121" spans="1:6" s="229" customFormat="1" ht="12.75">
      <c r="A121" s="243"/>
      <c r="C121" s="243"/>
      <c r="D121" s="243"/>
      <c r="E121" s="244"/>
      <c r="F121" s="244"/>
    </row>
    <row r="122" spans="1:6" s="229" customFormat="1" ht="12.75">
      <c r="A122" s="243"/>
      <c r="C122" s="243"/>
      <c r="D122" s="243"/>
      <c r="E122" s="244"/>
      <c r="F122" s="244"/>
    </row>
    <row r="123" spans="1:6" s="229" customFormat="1" ht="12.75">
      <c r="A123" s="243"/>
      <c r="C123" s="243"/>
      <c r="D123" s="243"/>
      <c r="E123" s="244"/>
      <c r="F123" s="244"/>
    </row>
    <row r="124" spans="1:6" s="229" customFormat="1" ht="12.75">
      <c r="A124" s="243"/>
      <c r="C124" s="243"/>
      <c r="D124" s="243"/>
      <c r="E124" s="244"/>
      <c r="F124" s="244"/>
    </row>
    <row r="125" spans="1:6" s="229" customFormat="1" ht="12.75">
      <c r="A125" s="243"/>
      <c r="C125" s="243"/>
      <c r="D125" s="243"/>
      <c r="E125" s="244"/>
      <c r="F125" s="244"/>
    </row>
    <row r="126" spans="1:6" s="229" customFormat="1" ht="12.75">
      <c r="A126" s="243"/>
      <c r="C126" s="243"/>
      <c r="D126" s="243"/>
      <c r="E126" s="244"/>
      <c r="F126" s="244"/>
    </row>
    <row r="127" spans="1:6" s="229" customFormat="1" ht="12.75">
      <c r="A127" s="243"/>
      <c r="C127" s="243"/>
      <c r="D127" s="243"/>
      <c r="E127" s="244"/>
      <c r="F127" s="244"/>
    </row>
    <row r="128" spans="1:6" s="229" customFormat="1" ht="12.75">
      <c r="A128" s="243"/>
      <c r="C128" s="243"/>
      <c r="D128" s="243"/>
      <c r="E128" s="244"/>
      <c r="F128" s="244"/>
    </row>
    <row r="129" spans="1:6" s="229" customFormat="1" ht="12.75">
      <c r="A129" s="243"/>
      <c r="C129" s="243"/>
      <c r="D129" s="243"/>
      <c r="E129" s="244"/>
      <c r="F129" s="244"/>
    </row>
    <row r="130" spans="1:6" s="229" customFormat="1" ht="12.75">
      <c r="A130" s="243"/>
      <c r="C130" s="243"/>
      <c r="D130" s="243"/>
      <c r="E130" s="244"/>
      <c r="F130" s="244"/>
    </row>
    <row r="131" spans="1:6" s="229" customFormat="1" ht="12.75">
      <c r="A131" s="243"/>
      <c r="C131" s="243"/>
      <c r="D131" s="243"/>
      <c r="E131" s="244"/>
      <c r="F131" s="244"/>
    </row>
    <row r="132" spans="1:6" s="229" customFormat="1" ht="12.75">
      <c r="A132" s="243"/>
      <c r="C132" s="243"/>
      <c r="D132" s="243"/>
      <c r="E132" s="244"/>
      <c r="F132" s="244"/>
    </row>
    <row r="133" spans="1:6" s="229" customFormat="1" ht="12.75">
      <c r="A133" s="243"/>
      <c r="C133" s="243"/>
      <c r="D133" s="243"/>
      <c r="E133" s="244"/>
      <c r="F133" s="244"/>
    </row>
    <row r="134" spans="1:6" s="229" customFormat="1" ht="12.75">
      <c r="A134" s="243"/>
      <c r="C134" s="243"/>
      <c r="D134" s="243"/>
      <c r="E134" s="244"/>
      <c r="F134" s="244"/>
    </row>
    <row r="135" spans="1:6" s="229" customFormat="1" ht="12.75">
      <c r="A135" s="243"/>
      <c r="C135" s="243"/>
      <c r="D135" s="243"/>
      <c r="E135" s="244"/>
      <c r="F135" s="244"/>
    </row>
    <row r="136" spans="1:6" s="229" customFormat="1" ht="12.75">
      <c r="A136" s="243"/>
      <c r="C136" s="243"/>
      <c r="D136" s="243"/>
      <c r="E136" s="244"/>
      <c r="F136" s="244"/>
    </row>
    <row r="137" spans="1:6" s="229" customFormat="1" ht="12.75">
      <c r="A137" s="243"/>
      <c r="C137" s="243"/>
      <c r="D137" s="243"/>
      <c r="E137" s="244"/>
      <c r="F137" s="244"/>
    </row>
    <row r="138" spans="1:6" s="229" customFormat="1" ht="12.75">
      <c r="A138" s="243"/>
      <c r="C138" s="243"/>
      <c r="D138" s="243"/>
      <c r="E138" s="244"/>
      <c r="F138" s="244"/>
    </row>
    <row r="139" spans="1:6" s="229" customFormat="1" ht="12.75">
      <c r="A139" s="243"/>
      <c r="C139" s="243"/>
      <c r="D139" s="243"/>
      <c r="E139" s="244"/>
      <c r="F139" s="244"/>
    </row>
    <row r="141" spans="2:4" ht="15.75">
      <c r="B141" s="245"/>
      <c r="C141" s="234"/>
      <c r="D141" s="234"/>
    </row>
    <row r="142" spans="1:6" s="229" customFormat="1" ht="12.75">
      <c r="A142" s="243"/>
      <c r="C142" s="243"/>
      <c r="D142" s="243"/>
      <c r="E142" s="244"/>
      <c r="F142" s="244"/>
    </row>
    <row r="143" spans="1:6" s="229" customFormat="1" ht="12.75">
      <c r="A143" s="243"/>
      <c r="C143" s="243"/>
      <c r="D143" s="243"/>
      <c r="E143" s="244"/>
      <c r="F143" s="244"/>
    </row>
    <row r="144" spans="1:6" s="229" customFormat="1" ht="12.75">
      <c r="A144" s="243"/>
      <c r="C144" s="243"/>
      <c r="D144" s="243"/>
      <c r="E144" s="244"/>
      <c r="F144" s="244"/>
    </row>
    <row r="145" spans="1:6" s="229" customFormat="1" ht="12.75">
      <c r="A145" s="243"/>
      <c r="C145" s="243"/>
      <c r="D145" s="243"/>
      <c r="E145" s="244"/>
      <c r="F145" s="244"/>
    </row>
    <row r="146" spans="1:6" s="229" customFormat="1" ht="14.25" customHeight="1">
      <c r="A146" s="243"/>
      <c r="C146" s="243"/>
      <c r="D146" s="243"/>
      <c r="E146" s="244"/>
      <c r="F146" s="244"/>
    </row>
    <row r="147" spans="1:6" s="229" customFormat="1" ht="12.75">
      <c r="A147" s="243"/>
      <c r="C147" s="243"/>
      <c r="D147" s="243"/>
      <c r="E147" s="244"/>
      <c r="F147" s="244"/>
    </row>
    <row r="148" spans="1:6" s="229" customFormat="1" ht="12.75">
      <c r="A148" s="243"/>
      <c r="C148" s="243"/>
      <c r="D148" s="243"/>
      <c r="E148" s="244"/>
      <c r="F148" s="244"/>
    </row>
    <row r="149" spans="1:6" s="229" customFormat="1" ht="12.75">
      <c r="A149" s="243"/>
      <c r="C149" s="243"/>
      <c r="D149" s="243"/>
      <c r="E149" s="244"/>
      <c r="F149" s="244"/>
    </row>
    <row r="150" spans="1:6" s="229" customFormat="1" ht="12.75">
      <c r="A150" s="243"/>
      <c r="C150" s="243"/>
      <c r="D150" s="243"/>
      <c r="E150" s="244"/>
      <c r="F150" s="244"/>
    </row>
    <row r="151" spans="1:6" s="229" customFormat="1" ht="12.75">
      <c r="A151" s="243"/>
      <c r="C151" s="243"/>
      <c r="D151" s="243"/>
      <c r="E151" s="244"/>
      <c r="F151" s="244"/>
    </row>
    <row r="152" spans="1:6" s="229" customFormat="1" ht="12.75">
      <c r="A152" s="243"/>
      <c r="C152" s="243"/>
      <c r="D152" s="243"/>
      <c r="E152" s="244"/>
      <c r="F152" s="244"/>
    </row>
    <row r="153" spans="1:6" s="229" customFormat="1" ht="12.75">
      <c r="A153" s="243"/>
      <c r="C153" s="243"/>
      <c r="D153" s="243"/>
      <c r="E153" s="244"/>
      <c r="F153" s="244"/>
    </row>
    <row r="154" spans="1:6" s="229" customFormat="1" ht="12.75">
      <c r="A154" s="243"/>
      <c r="C154" s="243"/>
      <c r="D154" s="243"/>
      <c r="E154" s="244"/>
      <c r="F154" s="244"/>
    </row>
    <row r="155" spans="1:6" s="229" customFormat="1" ht="12.75">
      <c r="A155" s="243"/>
      <c r="C155" s="243"/>
      <c r="D155" s="243"/>
      <c r="E155" s="244"/>
      <c r="F155" s="244"/>
    </row>
    <row r="156" spans="1:6" s="229" customFormat="1" ht="12.75">
      <c r="A156" s="243"/>
      <c r="C156" s="243"/>
      <c r="D156" s="243"/>
      <c r="E156" s="244"/>
      <c r="F156" s="244"/>
    </row>
    <row r="157" spans="2:4" ht="12" customHeight="1">
      <c r="B157" s="247"/>
      <c r="C157" s="234"/>
      <c r="D157" s="234"/>
    </row>
    <row r="158" spans="2:4" ht="15.75">
      <c r="B158" s="245"/>
      <c r="C158" s="234"/>
      <c r="D158" s="234"/>
    </row>
    <row r="159" spans="1:6" s="229" customFormat="1" ht="11.25" customHeight="1">
      <c r="A159" s="243"/>
      <c r="C159" s="243"/>
      <c r="D159" s="243"/>
      <c r="E159" s="244"/>
      <c r="F159" s="244"/>
    </row>
    <row r="160" spans="1:6" s="229" customFormat="1" ht="12.75">
      <c r="A160" s="243"/>
      <c r="C160" s="243"/>
      <c r="D160" s="243"/>
      <c r="E160" s="244"/>
      <c r="F160" s="244"/>
    </row>
    <row r="161" spans="1:6" s="229" customFormat="1" ht="12.75">
      <c r="A161" s="243"/>
      <c r="C161" s="243"/>
      <c r="D161" s="243"/>
      <c r="E161" s="244"/>
      <c r="F161" s="244"/>
    </row>
    <row r="162" spans="1:6" s="229" customFormat="1" ht="12.75">
      <c r="A162" s="243"/>
      <c r="C162" s="243"/>
      <c r="D162" s="243"/>
      <c r="E162" s="244"/>
      <c r="F162" s="244"/>
    </row>
    <row r="163" spans="1:6" s="229" customFormat="1" ht="12.75">
      <c r="A163" s="243"/>
      <c r="C163" s="243"/>
      <c r="D163" s="243"/>
      <c r="E163" s="244"/>
      <c r="F163" s="244"/>
    </row>
    <row r="164" spans="1:6" s="229" customFormat="1" ht="12.75">
      <c r="A164" s="243"/>
      <c r="C164" s="243"/>
      <c r="D164" s="243"/>
      <c r="E164" s="244"/>
      <c r="F164" s="244"/>
    </row>
    <row r="165" spans="1:6" s="229" customFormat="1" ht="12.75">
      <c r="A165" s="243"/>
      <c r="C165" s="243"/>
      <c r="D165" s="243"/>
      <c r="E165" s="244"/>
      <c r="F165" s="244"/>
    </row>
    <row r="166" spans="1:6" s="229" customFormat="1" ht="12.75">
      <c r="A166" s="243"/>
      <c r="C166" s="243"/>
      <c r="D166" s="243"/>
      <c r="E166" s="244"/>
      <c r="F166" s="244"/>
    </row>
    <row r="167" spans="1:6" s="229" customFormat="1" ht="12.75">
      <c r="A167" s="243"/>
      <c r="C167" s="243"/>
      <c r="D167" s="243"/>
      <c r="E167" s="244"/>
      <c r="F167" s="244"/>
    </row>
    <row r="168" spans="1:6" s="229" customFormat="1" ht="12.75">
      <c r="A168" s="243"/>
      <c r="C168" s="243"/>
      <c r="D168" s="243"/>
      <c r="E168" s="244"/>
      <c r="F168" s="244"/>
    </row>
    <row r="169" spans="1:6" s="229" customFormat="1" ht="12.75">
      <c r="A169" s="243"/>
      <c r="C169" s="243"/>
      <c r="D169" s="243"/>
      <c r="E169" s="244"/>
      <c r="F169" s="244"/>
    </row>
    <row r="170" spans="2:4" ht="12.75" customHeight="1">
      <c r="B170" s="247"/>
      <c r="C170" s="234"/>
      <c r="D170" s="234"/>
    </row>
    <row r="171" spans="2:4" ht="15.75">
      <c r="B171" s="245"/>
      <c r="C171" s="234"/>
      <c r="D171" s="234"/>
    </row>
    <row r="172" spans="1:6" s="229" customFormat="1" ht="12.75">
      <c r="A172" s="243"/>
      <c r="C172" s="243"/>
      <c r="D172" s="243"/>
      <c r="E172" s="244"/>
      <c r="F172" s="244"/>
    </row>
    <row r="173" spans="1:6" s="229" customFormat="1" ht="12.75">
      <c r="A173" s="243"/>
      <c r="C173" s="243"/>
      <c r="D173" s="243"/>
      <c r="E173" s="244"/>
      <c r="F173" s="244"/>
    </row>
    <row r="174" spans="1:6" s="229" customFormat="1" ht="12.75">
      <c r="A174" s="243"/>
      <c r="C174" s="243"/>
      <c r="D174" s="243"/>
      <c r="E174" s="244"/>
      <c r="F174" s="244"/>
    </row>
    <row r="175" spans="1:6" s="229" customFormat="1" ht="12.75">
      <c r="A175" s="243"/>
      <c r="C175" s="243"/>
      <c r="D175" s="243"/>
      <c r="E175" s="244"/>
      <c r="F175" s="244"/>
    </row>
    <row r="176" spans="1:6" s="229" customFormat="1" ht="12.75">
      <c r="A176" s="243"/>
      <c r="C176" s="243"/>
      <c r="D176" s="243"/>
      <c r="E176" s="244"/>
      <c r="F176" s="244"/>
    </row>
    <row r="177" spans="1:6" s="229" customFormat="1" ht="12.75">
      <c r="A177" s="243"/>
      <c r="C177" s="243"/>
      <c r="D177" s="243"/>
      <c r="E177" s="244"/>
      <c r="F177" s="244"/>
    </row>
    <row r="178" spans="1:6" s="229" customFormat="1" ht="12.75">
      <c r="A178" s="243"/>
      <c r="C178" s="243"/>
      <c r="D178" s="243"/>
      <c r="E178" s="244"/>
      <c r="F178" s="244"/>
    </row>
    <row r="179" spans="1:6" s="229" customFormat="1" ht="12.75">
      <c r="A179" s="243"/>
      <c r="C179" s="243"/>
      <c r="D179" s="243"/>
      <c r="E179" s="244"/>
      <c r="F179" s="244"/>
    </row>
    <row r="180" spans="1:6" s="229" customFormat="1" ht="12.75">
      <c r="A180" s="243"/>
      <c r="C180" s="243"/>
      <c r="D180" s="243"/>
      <c r="E180" s="244"/>
      <c r="F180" s="244"/>
    </row>
    <row r="181" spans="1:6" s="229" customFormat="1" ht="12.75">
      <c r="A181" s="243"/>
      <c r="C181" s="243"/>
      <c r="D181" s="243"/>
      <c r="E181" s="244"/>
      <c r="F181" s="244"/>
    </row>
    <row r="182" spans="1:6" s="229" customFormat="1" ht="12.75">
      <c r="A182" s="243"/>
      <c r="C182" s="243"/>
      <c r="D182" s="243"/>
      <c r="E182" s="244"/>
      <c r="F182" s="244"/>
    </row>
    <row r="183" spans="1:6" s="229" customFormat="1" ht="12.75">
      <c r="A183" s="243"/>
      <c r="C183" s="243"/>
      <c r="D183" s="243"/>
      <c r="E183" s="244"/>
      <c r="F183" s="244"/>
    </row>
    <row r="184" spans="2:4" ht="15.75">
      <c r="B184" s="245"/>
      <c r="C184" s="234"/>
      <c r="D184" s="234"/>
    </row>
    <row r="185" spans="1:6" s="229" customFormat="1" ht="12.75">
      <c r="A185" s="243"/>
      <c r="C185" s="243"/>
      <c r="D185" s="243"/>
      <c r="E185" s="244"/>
      <c r="F185" s="244"/>
    </row>
    <row r="186" spans="1:6" s="229" customFormat="1" ht="12.75">
      <c r="A186" s="243"/>
      <c r="C186" s="243"/>
      <c r="D186" s="243"/>
      <c r="E186" s="244"/>
      <c r="F186" s="244"/>
    </row>
    <row r="187" spans="1:6" s="229" customFormat="1" ht="12.75">
      <c r="A187" s="243"/>
      <c r="C187" s="243"/>
      <c r="D187" s="243"/>
      <c r="E187" s="244"/>
      <c r="F187" s="244"/>
    </row>
    <row r="188" spans="1:6" s="229" customFormat="1" ht="12.75">
      <c r="A188" s="243"/>
      <c r="C188" s="243"/>
      <c r="D188" s="243"/>
      <c r="E188" s="244"/>
      <c r="F188" s="244"/>
    </row>
    <row r="189" spans="1:6" s="229" customFormat="1" ht="12.75">
      <c r="A189" s="243"/>
      <c r="C189" s="243"/>
      <c r="D189" s="243"/>
      <c r="E189" s="244"/>
      <c r="F189" s="244"/>
    </row>
    <row r="190" spans="1:6" s="229" customFormat="1" ht="12.75">
      <c r="A190" s="243"/>
      <c r="C190" s="243"/>
      <c r="D190" s="243"/>
      <c r="E190" s="244"/>
      <c r="F190" s="244"/>
    </row>
    <row r="191" spans="1:6" s="229" customFormat="1" ht="12.75">
      <c r="A191" s="243"/>
      <c r="C191" s="243"/>
      <c r="D191" s="243"/>
      <c r="E191" s="244"/>
      <c r="F191" s="244"/>
    </row>
    <row r="192" spans="1:6" s="229" customFormat="1" ht="12.75">
      <c r="A192" s="243"/>
      <c r="C192" s="243"/>
      <c r="D192" s="243"/>
      <c r="E192" s="244"/>
      <c r="F192" s="244"/>
    </row>
    <row r="193" spans="1:6" s="229" customFormat="1" ht="12.75">
      <c r="A193" s="243"/>
      <c r="C193" s="243"/>
      <c r="D193" s="243"/>
      <c r="E193" s="244"/>
      <c r="F193" s="244"/>
    </row>
    <row r="194" spans="1:6" s="229" customFormat="1" ht="12.75">
      <c r="A194" s="243"/>
      <c r="C194" s="243"/>
      <c r="D194" s="243"/>
      <c r="E194" s="244"/>
      <c r="F194" s="244"/>
    </row>
    <row r="195" spans="1:6" s="229" customFormat="1" ht="12.75">
      <c r="A195" s="243"/>
      <c r="C195" s="243"/>
      <c r="D195" s="243"/>
      <c r="E195" s="244"/>
      <c r="F195" s="244"/>
    </row>
    <row r="196" spans="1:6" s="229" customFormat="1" ht="12.75">
      <c r="A196" s="243"/>
      <c r="C196" s="243"/>
      <c r="D196" s="243"/>
      <c r="E196" s="244"/>
      <c r="F196" s="244"/>
    </row>
    <row r="197" spans="1:6" s="229" customFormat="1" ht="12.75">
      <c r="A197" s="243"/>
      <c r="C197" s="243"/>
      <c r="D197" s="243"/>
      <c r="E197" s="244"/>
      <c r="F197" s="244"/>
    </row>
    <row r="198" spans="1:6" s="229" customFormat="1" ht="12.75">
      <c r="A198" s="243"/>
      <c r="C198" s="243"/>
      <c r="D198" s="243"/>
      <c r="E198" s="244"/>
      <c r="F198" s="244"/>
    </row>
    <row r="199" spans="1:6" s="229" customFormat="1" ht="12.75">
      <c r="A199" s="243"/>
      <c r="C199" s="243"/>
      <c r="D199" s="243"/>
      <c r="E199" s="244"/>
      <c r="F199" s="244"/>
    </row>
    <row r="200" spans="2:4" ht="15.75">
      <c r="B200" s="245"/>
      <c r="C200" s="234"/>
      <c r="D200" s="234"/>
    </row>
    <row r="201" spans="1:6" s="229" customFormat="1" ht="12.75">
      <c r="A201" s="243"/>
      <c r="C201" s="243"/>
      <c r="D201" s="243"/>
      <c r="E201" s="244"/>
      <c r="F201" s="244"/>
    </row>
    <row r="202" spans="1:6" s="229" customFormat="1" ht="12.75">
      <c r="A202" s="243"/>
      <c r="B202" s="248"/>
      <c r="C202" s="243"/>
      <c r="D202" s="243"/>
      <c r="E202" s="244"/>
      <c r="F202" s="244"/>
    </row>
    <row r="203" spans="1:6" s="229" customFormat="1" ht="12.75">
      <c r="A203" s="243"/>
      <c r="C203" s="243"/>
      <c r="D203" s="243"/>
      <c r="E203" s="244"/>
      <c r="F203" s="244"/>
    </row>
    <row r="204" spans="1:6" s="229" customFormat="1" ht="12.75">
      <c r="A204" s="243"/>
      <c r="C204" s="243"/>
      <c r="D204" s="243"/>
      <c r="E204" s="244"/>
      <c r="F204" s="244"/>
    </row>
    <row r="205" spans="1:6" s="229" customFormat="1" ht="12.75">
      <c r="A205" s="243"/>
      <c r="C205" s="243"/>
      <c r="D205" s="243"/>
      <c r="E205" s="244"/>
      <c r="F205" s="244"/>
    </row>
    <row r="206" spans="1:6" s="229" customFormat="1" ht="12.75">
      <c r="A206" s="243"/>
      <c r="C206" s="243"/>
      <c r="D206" s="243"/>
      <c r="E206" s="244"/>
      <c r="F206" s="244"/>
    </row>
    <row r="207" spans="1:6" s="229" customFormat="1" ht="12.75">
      <c r="A207" s="243"/>
      <c r="C207" s="243"/>
      <c r="D207" s="243"/>
      <c r="E207" s="244"/>
      <c r="F207" s="244"/>
    </row>
    <row r="208" spans="1:6" s="229" customFormat="1" ht="12.75">
      <c r="A208" s="243"/>
      <c r="C208" s="243"/>
      <c r="D208" s="243"/>
      <c r="E208" s="244"/>
      <c r="F208" s="244"/>
    </row>
    <row r="209" spans="1:6" s="229" customFormat="1" ht="12.75">
      <c r="A209" s="243"/>
      <c r="C209" s="243"/>
      <c r="D209" s="243"/>
      <c r="E209" s="244"/>
      <c r="F209" s="244"/>
    </row>
    <row r="210" spans="1:6" s="229" customFormat="1" ht="12.75">
      <c r="A210" s="243"/>
      <c r="C210" s="243"/>
      <c r="D210" s="243"/>
      <c r="E210" s="244"/>
      <c r="F210" s="244"/>
    </row>
    <row r="211" spans="1:6" s="229" customFormat="1" ht="12.75">
      <c r="A211" s="243"/>
      <c r="C211" s="243"/>
      <c r="D211" s="243"/>
      <c r="E211" s="244"/>
      <c r="F211" s="244"/>
    </row>
    <row r="212" spans="1:6" s="229" customFormat="1" ht="12.75">
      <c r="A212" s="243"/>
      <c r="C212" s="243"/>
      <c r="D212" s="243"/>
      <c r="E212" s="244"/>
      <c r="F212" s="244"/>
    </row>
    <row r="213" spans="1:6" s="229" customFormat="1" ht="12.75">
      <c r="A213" s="243"/>
      <c r="C213" s="243"/>
      <c r="D213" s="243"/>
      <c r="E213" s="244"/>
      <c r="F213" s="244"/>
    </row>
    <row r="214" spans="1:6" s="229" customFormat="1" ht="12.75">
      <c r="A214" s="243"/>
      <c r="C214" s="243"/>
      <c r="D214" s="243"/>
      <c r="E214" s="244"/>
      <c r="F214" s="244"/>
    </row>
    <row r="215" spans="1:6" s="229" customFormat="1" ht="12.75">
      <c r="A215" s="243"/>
      <c r="C215" s="243"/>
      <c r="D215" s="243"/>
      <c r="E215" s="244"/>
      <c r="F215" s="244"/>
    </row>
    <row r="216" spans="1:6" s="229" customFormat="1" ht="12.75">
      <c r="A216" s="243"/>
      <c r="C216" s="243"/>
      <c r="D216" s="243"/>
      <c r="E216" s="244"/>
      <c r="F216" s="244"/>
    </row>
    <row r="217" spans="1:6" s="229" customFormat="1" ht="12.75">
      <c r="A217" s="243"/>
      <c r="C217" s="243"/>
      <c r="D217" s="243"/>
      <c r="E217" s="244"/>
      <c r="F217" s="244"/>
    </row>
    <row r="218" spans="1:6" s="229" customFormat="1" ht="12.75">
      <c r="A218" s="243"/>
      <c r="C218" s="243"/>
      <c r="D218" s="243"/>
      <c r="E218" s="244"/>
      <c r="F218" s="244"/>
    </row>
    <row r="219" spans="2:4" ht="15">
      <c r="B219" s="249"/>
      <c r="C219" s="234"/>
      <c r="D219" s="234"/>
    </row>
    <row r="220" spans="2:4" ht="15.75">
      <c r="B220" s="245"/>
      <c r="C220" s="234"/>
      <c r="D220" s="234"/>
    </row>
    <row r="221" spans="2:4" ht="15.75">
      <c r="B221" s="245"/>
      <c r="C221" s="234"/>
      <c r="D221" s="234"/>
    </row>
    <row r="222" spans="1:6" s="229" customFormat="1" ht="12.75">
      <c r="A222" s="243"/>
      <c r="C222" s="243"/>
      <c r="D222" s="243"/>
      <c r="E222" s="244"/>
      <c r="F222" s="244"/>
    </row>
    <row r="223" spans="1:6" s="229" customFormat="1" ht="12.75">
      <c r="A223" s="243"/>
      <c r="C223" s="243"/>
      <c r="D223" s="243"/>
      <c r="E223" s="244"/>
      <c r="F223" s="244"/>
    </row>
    <row r="224" spans="1:6" s="229" customFormat="1" ht="12.75">
      <c r="A224" s="243"/>
      <c r="C224" s="243"/>
      <c r="D224" s="243"/>
      <c r="E224" s="244"/>
      <c r="F224" s="244"/>
    </row>
    <row r="225" spans="1:6" s="229" customFormat="1" ht="12.75">
      <c r="A225" s="243"/>
      <c r="C225" s="243"/>
      <c r="D225" s="243"/>
      <c r="E225" s="244"/>
      <c r="F225" s="244"/>
    </row>
    <row r="226" spans="1:6" s="229" customFormat="1" ht="12.75">
      <c r="A226" s="243"/>
      <c r="C226" s="243"/>
      <c r="D226" s="243"/>
      <c r="E226" s="244"/>
      <c r="F226" s="244"/>
    </row>
    <row r="227" spans="1:6" s="229" customFormat="1" ht="12.75">
      <c r="A227" s="243"/>
      <c r="C227" s="243"/>
      <c r="D227" s="243"/>
      <c r="E227" s="244"/>
      <c r="F227" s="244"/>
    </row>
    <row r="228" spans="1:6" s="229" customFormat="1" ht="12.75">
      <c r="A228" s="243"/>
      <c r="C228" s="243"/>
      <c r="D228" s="243"/>
      <c r="E228" s="244"/>
      <c r="F228" s="244"/>
    </row>
    <row r="229" spans="1:6" s="229" customFormat="1" ht="12.75">
      <c r="A229" s="243"/>
      <c r="C229" s="243"/>
      <c r="D229" s="243"/>
      <c r="E229" s="244"/>
      <c r="F229" s="244"/>
    </row>
    <row r="230" spans="1:6" s="229" customFormat="1" ht="12.75">
      <c r="A230" s="243"/>
      <c r="C230" s="243"/>
      <c r="D230" s="243"/>
      <c r="E230" s="244"/>
      <c r="F230" s="244"/>
    </row>
    <row r="231" spans="1:6" s="229" customFormat="1" ht="12.75">
      <c r="A231" s="243"/>
      <c r="C231" s="243"/>
      <c r="D231" s="243"/>
      <c r="E231" s="244"/>
      <c r="F231" s="244"/>
    </row>
    <row r="232" spans="1:6" s="229" customFormat="1" ht="12.75">
      <c r="A232" s="243"/>
      <c r="C232" s="243"/>
      <c r="D232" s="243"/>
      <c r="E232" s="244"/>
      <c r="F232" s="244"/>
    </row>
    <row r="233" spans="1:6" s="229" customFormat="1" ht="12.75">
      <c r="A233" s="243"/>
      <c r="C233" s="243"/>
      <c r="D233" s="243"/>
      <c r="E233" s="244"/>
      <c r="F233" s="244"/>
    </row>
    <row r="234" spans="1:6" s="229" customFormat="1" ht="12.75">
      <c r="A234" s="243"/>
      <c r="C234" s="243"/>
      <c r="D234" s="243"/>
      <c r="E234" s="244"/>
      <c r="F234" s="244"/>
    </row>
    <row r="235" spans="1:6" s="229" customFormat="1" ht="12.75">
      <c r="A235" s="243"/>
      <c r="C235" s="243"/>
      <c r="D235" s="243"/>
      <c r="E235" s="244"/>
      <c r="F235" s="244"/>
    </row>
    <row r="236" spans="1:6" s="229" customFormat="1" ht="12.75">
      <c r="A236" s="243"/>
      <c r="C236" s="243"/>
      <c r="D236" s="243"/>
      <c r="E236" s="244"/>
      <c r="F236" s="244"/>
    </row>
    <row r="237" spans="1:6" s="229" customFormat="1" ht="12.75">
      <c r="A237" s="243"/>
      <c r="C237" s="243"/>
      <c r="D237" s="243"/>
      <c r="E237" s="244"/>
      <c r="F237" s="244"/>
    </row>
    <row r="238" ht="15">
      <c r="B238" s="249"/>
    </row>
    <row r="239" spans="2:4" ht="15.75">
      <c r="B239" s="245"/>
      <c r="C239" s="234"/>
      <c r="D239" s="234"/>
    </row>
    <row r="240" spans="1:6" s="251" customFormat="1" ht="12.75">
      <c r="A240" s="250"/>
      <c r="C240" s="250"/>
      <c r="D240" s="250"/>
      <c r="E240" s="252"/>
      <c r="F240" s="252"/>
    </row>
    <row r="241" spans="1:6" s="229" customFormat="1" ht="12.75">
      <c r="A241" s="243"/>
      <c r="C241" s="243"/>
      <c r="D241" s="243"/>
      <c r="E241" s="244"/>
      <c r="F241" s="244"/>
    </row>
    <row r="242" spans="1:6" s="229" customFormat="1" ht="12.75">
      <c r="A242" s="243"/>
      <c r="C242" s="243"/>
      <c r="D242" s="243"/>
      <c r="E242" s="244"/>
      <c r="F242" s="244"/>
    </row>
    <row r="243" spans="1:6" s="229" customFormat="1" ht="12.75">
      <c r="A243" s="243"/>
      <c r="C243" s="243"/>
      <c r="D243" s="243"/>
      <c r="E243" s="244"/>
      <c r="F243" s="244"/>
    </row>
    <row r="244" spans="1:6" s="229" customFormat="1" ht="12.75">
      <c r="A244" s="243"/>
      <c r="C244" s="243"/>
      <c r="D244" s="243"/>
      <c r="E244" s="244"/>
      <c r="F244" s="244"/>
    </row>
    <row r="245" spans="1:6" s="229" customFormat="1" ht="12.75">
      <c r="A245" s="243"/>
      <c r="C245" s="243"/>
      <c r="D245" s="243"/>
      <c r="E245" s="244"/>
      <c r="F245" s="244"/>
    </row>
    <row r="246" spans="1:6" s="229" customFormat="1" ht="12.75">
      <c r="A246" s="243"/>
      <c r="C246" s="243"/>
      <c r="D246" s="243"/>
      <c r="E246" s="244"/>
      <c r="F246" s="244"/>
    </row>
    <row r="247" spans="1:6" s="229" customFormat="1" ht="12.75">
      <c r="A247" s="243"/>
      <c r="C247" s="243"/>
      <c r="D247" s="243"/>
      <c r="E247" s="244"/>
      <c r="F247" s="244"/>
    </row>
    <row r="248" spans="1:6" s="229" customFormat="1" ht="12.75">
      <c r="A248" s="243"/>
      <c r="C248" s="243"/>
      <c r="D248" s="243"/>
      <c r="E248" s="244"/>
      <c r="F248" s="244"/>
    </row>
    <row r="249" spans="1:6" s="229" customFormat="1" ht="12.75">
      <c r="A249" s="243"/>
      <c r="C249" s="243"/>
      <c r="D249" s="243"/>
      <c r="E249" s="244"/>
      <c r="F249" s="244"/>
    </row>
    <row r="250" spans="1:6" s="229" customFormat="1" ht="12.75">
      <c r="A250" s="243"/>
      <c r="C250" s="243"/>
      <c r="D250" s="243"/>
      <c r="E250" s="244"/>
      <c r="F250" s="244"/>
    </row>
    <row r="251" spans="1:6" s="229" customFormat="1" ht="12.75">
      <c r="A251" s="243"/>
      <c r="C251" s="243"/>
      <c r="D251" s="243"/>
      <c r="E251" s="244"/>
      <c r="F251" s="244"/>
    </row>
    <row r="252" spans="1:6" s="229" customFormat="1" ht="12.75">
      <c r="A252" s="243"/>
      <c r="C252" s="243"/>
      <c r="D252" s="243"/>
      <c r="E252" s="244"/>
      <c r="F252" s="244"/>
    </row>
    <row r="253" spans="1:6" s="229" customFormat="1" ht="12.75">
      <c r="A253" s="243"/>
      <c r="C253" s="243"/>
      <c r="D253" s="243"/>
      <c r="E253" s="244"/>
      <c r="F253" s="244"/>
    </row>
    <row r="254" spans="1:6" s="229" customFormat="1" ht="12" customHeight="1">
      <c r="A254" s="243"/>
      <c r="C254" s="243"/>
      <c r="D254" s="243"/>
      <c r="E254" s="244"/>
      <c r="F254" s="244"/>
    </row>
    <row r="255" spans="1:6" s="229" customFormat="1" ht="12.75">
      <c r="A255" s="243"/>
      <c r="C255" s="243"/>
      <c r="D255" s="243"/>
      <c r="E255" s="244"/>
      <c r="F255" s="244"/>
    </row>
    <row r="256" spans="1:6" s="229" customFormat="1" ht="12.75">
      <c r="A256" s="243"/>
      <c r="C256" s="243"/>
      <c r="D256" s="243"/>
      <c r="E256" s="244"/>
      <c r="F256" s="244"/>
    </row>
    <row r="257" spans="1:6" s="229" customFormat="1" ht="12.75">
      <c r="A257" s="243"/>
      <c r="C257" s="243"/>
      <c r="D257" s="243"/>
      <c r="E257" s="244"/>
      <c r="F257" s="244"/>
    </row>
    <row r="258" spans="1:6" s="229" customFormat="1" ht="12.75">
      <c r="A258" s="243"/>
      <c r="C258" s="243"/>
      <c r="D258" s="243"/>
      <c r="E258" s="244"/>
      <c r="F258" s="244"/>
    </row>
    <row r="259" spans="1:6" s="229" customFormat="1" ht="12.75">
      <c r="A259" s="243"/>
      <c r="C259" s="243"/>
      <c r="D259" s="243"/>
      <c r="E259" s="244"/>
      <c r="F259" s="244"/>
    </row>
    <row r="260" spans="1:6" s="229" customFormat="1" ht="12.75">
      <c r="A260" s="243"/>
      <c r="C260" s="243"/>
      <c r="D260" s="243"/>
      <c r="E260" s="244"/>
      <c r="F260" s="244"/>
    </row>
    <row r="261" spans="2:4" ht="15.75">
      <c r="B261" s="245"/>
      <c r="C261" s="234"/>
      <c r="D261" s="234"/>
    </row>
    <row r="262" spans="2:4" ht="15.75">
      <c r="B262" s="245"/>
      <c r="C262" s="234"/>
      <c r="D262" s="234"/>
    </row>
    <row r="263" spans="1:6" s="229" customFormat="1" ht="12.75">
      <c r="A263" s="243"/>
      <c r="B263" s="248"/>
      <c r="C263" s="243"/>
      <c r="D263" s="243"/>
      <c r="E263" s="244"/>
      <c r="F263" s="244"/>
    </row>
    <row r="264" spans="1:6" s="229" customFormat="1" ht="12.75">
      <c r="A264" s="243"/>
      <c r="C264" s="243"/>
      <c r="D264" s="243"/>
      <c r="E264" s="244"/>
      <c r="F264" s="244"/>
    </row>
    <row r="265" spans="1:6" s="229" customFormat="1" ht="12.75">
      <c r="A265" s="243"/>
      <c r="C265" s="243"/>
      <c r="D265" s="243"/>
      <c r="E265" s="244"/>
      <c r="F265" s="244"/>
    </row>
    <row r="266" spans="1:6" s="229" customFormat="1" ht="12.75">
      <c r="A266" s="243"/>
      <c r="C266" s="243"/>
      <c r="D266" s="243"/>
      <c r="E266" s="244"/>
      <c r="F266" s="244"/>
    </row>
    <row r="267" spans="1:6" s="229" customFormat="1" ht="12.75">
      <c r="A267" s="243"/>
      <c r="C267" s="243"/>
      <c r="D267" s="243"/>
      <c r="E267" s="244"/>
      <c r="F267" s="244"/>
    </row>
    <row r="268" spans="1:6" s="229" customFormat="1" ht="12.75">
      <c r="A268" s="243"/>
      <c r="C268" s="243"/>
      <c r="D268" s="243"/>
      <c r="E268" s="244"/>
      <c r="F268" s="244"/>
    </row>
    <row r="269" spans="1:6" s="229" customFormat="1" ht="12.75">
      <c r="A269" s="243"/>
      <c r="C269" s="243"/>
      <c r="D269" s="243"/>
      <c r="E269" s="244"/>
      <c r="F269" s="244"/>
    </row>
    <row r="270" spans="1:6" s="229" customFormat="1" ht="12.75">
      <c r="A270" s="243"/>
      <c r="C270" s="243"/>
      <c r="D270" s="243"/>
      <c r="E270" s="244"/>
      <c r="F270" s="244"/>
    </row>
    <row r="271" spans="1:6" s="229" customFormat="1" ht="12.75">
      <c r="A271" s="243"/>
      <c r="C271" s="243"/>
      <c r="D271" s="243"/>
      <c r="E271" s="244"/>
      <c r="F271" s="244"/>
    </row>
    <row r="272" spans="1:6" s="229" customFormat="1" ht="12.75">
      <c r="A272" s="243"/>
      <c r="C272" s="243"/>
      <c r="D272" s="243"/>
      <c r="E272" s="244"/>
      <c r="F272" s="244"/>
    </row>
    <row r="273" spans="1:6" s="229" customFormat="1" ht="12.75">
      <c r="A273" s="243"/>
      <c r="C273" s="243"/>
      <c r="D273" s="243"/>
      <c r="E273" s="244"/>
      <c r="F273" s="244"/>
    </row>
    <row r="274" spans="1:6" s="229" customFormat="1" ht="12.75">
      <c r="A274" s="243"/>
      <c r="C274" s="243"/>
      <c r="D274" s="243"/>
      <c r="E274" s="244"/>
      <c r="F274" s="244"/>
    </row>
    <row r="275" spans="1:6" s="229" customFormat="1" ht="12.75">
      <c r="A275" s="243"/>
      <c r="C275" s="243"/>
      <c r="D275" s="243"/>
      <c r="E275" s="244"/>
      <c r="F275" s="244"/>
    </row>
    <row r="276" spans="1:6" s="229" customFormat="1" ht="12.75">
      <c r="A276" s="243"/>
      <c r="C276" s="243"/>
      <c r="D276" s="243"/>
      <c r="E276" s="244"/>
      <c r="F276" s="244"/>
    </row>
    <row r="277" spans="1:6" s="229" customFormat="1" ht="12.75">
      <c r="A277" s="243"/>
      <c r="C277" s="243"/>
      <c r="D277" s="243"/>
      <c r="E277" s="244"/>
      <c r="F277" s="244"/>
    </row>
    <row r="278" spans="1:6" s="229" customFormat="1" ht="12.75">
      <c r="A278" s="243"/>
      <c r="C278" s="243"/>
      <c r="D278" s="243"/>
      <c r="E278" s="244"/>
      <c r="F278" s="244"/>
    </row>
    <row r="279" spans="1:6" s="229" customFormat="1" ht="12.75" customHeight="1">
      <c r="A279" s="243"/>
      <c r="C279" s="243"/>
      <c r="D279" s="243"/>
      <c r="E279" s="244"/>
      <c r="F279" s="244"/>
    </row>
    <row r="280" spans="1:6" s="229" customFormat="1" ht="12.75" customHeight="1">
      <c r="A280" s="243"/>
      <c r="C280" s="243"/>
      <c r="D280" s="243"/>
      <c r="E280" s="244"/>
      <c r="F280" s="244"/>
    </row>
    <row r="281" spans="1:6" s="229" customFormat="1" ht="12.75">
      <c r="A281" s="243"/>
      <c r="C281" s="243"/>
      <c r="D281" s="243"/>
      <c r="E281" s="244"/>
      <c r="F281" s="244"/>
    </row>
    <row r="282" spans="1:6" s="229" customFormat="1" ht="12" customHeight="1">
      <c r="A282" s="243"/>
      <c r="C282" s="243"/>
      <c r="D282" s="243"/>
      <c r="E282" s="244"/>
      <c r="F282" s="244"/>
    </row>
    <row r="283" spans="1:6" s="229" customFormat="1" ht="12.75">
      <c r="A283" s="243"/>
      <c r="C283" s="243"/>
      <c r="D283" s="243"/>
      <c r="E283" s="244"/>
      <c r="F283" s="244"/>
    </row>
    <row r="284" spans="1:6" s="229" customFormat="1" ht="12.75">
      <c r="A284" s="243"/>
      <c r="C284" s="243"/>
      <c r="D284" s="243"/>
      <c r="E284" s="244"/>
      <c r="F284" s="244"/>
    </row>
    <row r="285" spans="1:6" s="229" customFormat="1" ht="12.75">
      <c r="A285" s="243"/>
      <c r="C285" s="243"/>
      <c r="D285" s="243"/>
      <c r="E285" s="244"/>
      <c r="F285" s="244"/>
    </row>
    <row r="286" spans="1:6" s="229" customFormat="1" ht="12.75">
      <c r="A286" s="243"/>
      <c r="C286" s="243"/>
      <c r="D286" s="243"/>
      <c r="E286" s="244"/>
      <c r="F286" s="244"/>
    </row>
    <row r="287" spans="1:6" s="229" customFormat="1" ht="12.75">
      <c r="A287" s="243"/>
      <c r="C287" s="243"/>
      <c r="D287" s="243"/>
      <c r="E287" s="244"/>
      <c r="F287" s="244"/>
    </row>
    <row r="288" spans="1:6" s="229" customFormat="1" ht="12.75">
      <c r="A288" s="243"/>
      <c r="C288" s="243"/>
      <c r="D288" s="243"/>
      <c r="E288" s="244"/>
      <c r="F288" s="244"/>
    </row>
    <row r="289" spans="1:6" s="229" customFormat="1" ht="12.75">
      <c r="A289" s="243"/>
      <c r="B289" s="253"/>
      <c r="C289" s="243"/>
      <c r="D289" s="243"/>
      <c r="E289" s="244"/>
      <c r="F289" s="244"/>
    </row>
    <row r="290" spans="1:6" s="229" customFormat="1" ht="12.75">
      <c r="A290" s="243"/>
      <c r="C290" s="243"/>
      <c r="D290" s="243"/>
      <c r="E290" s="244"/>
      <c r="F290" s="244"/>
    </row>
    <row r="291" spans="1:6" s="229" customFormat="1" ht="12.75">
      <c r="A291" s="243"/>
      <c r="C291" s="243"/>
      <c r="D291" s="243"/>
      <c r="E291" s="244"/>
      <c r="F291" s="244"/>
    </row>
    <row r="292" spans="1:6" s="229" customFormat="1" ht="12.75">
      <c r="A292" s="243"/>
      <c r="C292" s="243"/>
      <c r="D292" s="243"/>
      <c r="E292" s="244"/>
      <c r="F292" s="244"/>
    </row>
    <row r="293" spans="1:6" s="229" customFormat="1" ht="12.75">
      <c r="A293" s="243"/>
      <c r="C293" s="243"/>
      <c r="D293" s="243"/>
      <c r="E293" s="244"/>
      <c r="F293" s="244"/>
    </row>
    <row r="294" spans="2:4" ht="15">
      <c r="B294" s="249"/>
      <c r="C294" s="234"/>
      <c r="D294" s="234"/>
    </row>
    <row r="295" spans="2:4" ht="15.75">
      <c r="B295" s="245"/>
      <c r="C295" s="234"/>
      <c r="D295" s="234"/>
    </row>
    <row r="296" spans="2:4" ht="15.75">
      <c r="B296" s="245"/>
      <c r="C296" s="234"/>
      <c r="D296" s="234"/>
    </row>
    <row r="297" spans="1:6" s="229" customFormat="1" ht="12.75">
      <c r="A297" s="243"/>
      <c r="B297" s="248"/>
      <c r="C297" s="243"/>
      <c r="D297" s="243"/>
      <c r="E297" s="244"/>
      <c r="F297" s="244"/>
    </row>
    <row r="298" spans="1:6" s="229" customFormat="1" ht="12.75">
      <c r="A298" s="243"/>
      <c r="C298" s="243"/>
      <c r="D298" s="243"/>
      <c r="E298" s="244"/>
      <c r="F298" s="244"/>
    </row>
    <row r="299" spans="1:6" s="229" customFormat="1" ht="12.75">
      <c r="A299" s="243"/>
      <c r="C299" s="243"/>
      <c r="D299" s="243"/>
      <c r="E299" s="244"/>
      <c r="F299" s="244"/>
    </row>
    <row r="300" spans="1:6" s="229" customFormat="1" ht="12.75">
      <c r="A300" s="243"/>
      <c r="C300" s="243"/>
      <c r="D300" s="243"/>
      <c r="E300" s="244"/>
      <c r="F300" s="244"/>
    </row>
    <row r="301" spans="1:6" s="229" customFormat="1" ht="12.75">
      <c r="A301" s="243"/>
      <c r="C301" s="243"/>
      <c r="D301" s="243"/>
      <c r="E301" s="244"/>
      <c r="F301" s="244"/>
    </row>
    <row r="302" spans="1:6" s="229" customFormat="1" ht="12.75">
      <c r="A302" s="243"/>
      <c r="C302" s="243"/>
      <c r="D302" s="243"/>
      <c r="E302" s="244"/>
      <c r="F302" s="244"/>
    </row>
    <row r="303" spans="1:6" s="229" customFormat="1" ht="12.75">
      <c r="A303" s="243"/>
      <c r="C303" s="243"/>
      <c r="D303" s="243"/>
      <c r="E303" s="244"/>
      <c r="F303" s="244"/>
    </row>
    <row r="304" spans="1:6" s="229" customFormat="1" ht="12.75">
      <c r="A304" s="243"/>
      <c r="C304" s="243"/>
      <c r="D304" s="243"/>
      <c r="E304" s="244"/>
      <c r="F304" s="244"/>
    </row>
    <row r="305" spans="1:6" s="229" customFormat="1" ht="12.75">
      <c r="A305" s="243"/>
      <c r="C305" s="243"/>
      <c r="D305" s="243"/>
      <c r="E305" s="244"/>
      <c r="F305" s="244"/>
    </row>
    <row r="306" spans="1:6" s="229" customFormat="1" ht="12.75">
      <c r="A306" s="243"/>
      <c r="C306" s="243"/>
      <c r="D306" s="243"/>
      <c r="E306" s="244"/>
      <c r="F306" s="244"/>
    </row>
    <row r="307" spans="1:6" s="229" customFormat="1" ht="12.75">
      <c r="A307" s="243"/>
      <c r="C307" s="243"/>
      <c r="D307" s="243"/>
      <c r="E307" s="244"/>
      <c r="F307" s="244"/>
    </row>
    <row r="308" spans="1:6" s="229" customFormat="1" ht="12.75">
      <c r="A308" s="243"/>
      <c r="C308" s="243"/>
      <c r="D308" s="243"/>
      <c r="E308" s="244"/>
      <c r="F308" s="244"/>
    </row>
    <row r="309" spans="1:6" s="229" customFormat="1" ht="12.75">
      <c r="A309" s="243"/>
      <c r="C309" s="243"/>
      <c r="D309" s="243"/>
      <c r="E309" s="244"/>
      <c r="F309" s="244"/>
    </row>
    <row r="310" spans="1:6" s="229" customFormat="1" ht="12.75">
      <c r="A310" s="243"/>
      <c r="C310" s="243"/>
      <c r="D310" s="243"/>
      <c r="E310" s="244"/>
      <c r="F310" s="244"/>
    </row>
    <row r="311" spans="1:6" s="229" customFormat="1" ht="12.75">
      <c r="A311" s="243"/>
      <c r="C311" s="243"/>
      <c r="D311" s="243"/>
      <c r="E311" s="244"/>
      <c r="F311" s="244"/>
    </row>
    <row r="312" spans="1:6" s="229" customFormat="1" ht="13.5" customHeight="1">
      <c r="A312" s="243"/>
      <c r="C312" s="243"/>
      <c r="D312" s="243"/>
      <c r="E312" s="244"/>
      <c r="F312" s="244"/>
    </row>
    <row r="313" spans="1:6" s="229" customFormat="1" ht="12.75" customHeight="1">
      <c r="A313" s="243"/>
      <c r="C313" s="243"/>
      <c r="D313" s="243"/>
      <c r="E313" s="244"/>
      <c r="F313" s="244"/>
    </row>
    <row r="314" spans="1:6" s="229" customFormat="1" ht="12.75" customHeight="1">
      <c r="A314" s="243"/>
      <c r="C314" s="243"/>
      <c r="D314" s="243"/>
      <c r="E314" s="244"/>
      <c r="F314" s="244"/>
    </row>
    <row r="315" spans="1:6" s="229" customFormat="1" ht="12.75">
      <c r="A315" s="243"/>
      <c r="C315" s="243"/>
      <c r="D315" s="243"/>
      <c r="E315" s="244"/>
      <c r="F315" s="244"/>
    </row>
    <row r="316" spans="1:6" s="229" customFormat="1" ht="12" customHeight="1">
      <c r="A316" s="243"/>
      <c r="C316" s="243"/>
      <c r="D316" s="243"/>
      <c r="E316" s="244"/>
      <c r="F316" s="244"/>
    </row>
    <row r="317" spans="1:6" s="229" customFormat="1" ht="12.75">
      <c r="A317" s="243"/>
      <c r="C317" s="243"/>
      <c r="D317" s="243"/>
      <c r="E317" s="244"/>
      <c r="F317" s="244"/>
    </row>
    <row r="318" spans="1:6" s="229" customFormat="1" ht="12.75">
      <c r="A318" s="243"/>
      <c r="C318" s="243"/>
      <c r="D318" s="243"/>
      <c r="E318" s="244"/>
      <c r="F318" s="244"/>
    </row>
    <row r="319" spans="1:6" s="229" customFormat="1" ht="12.75">
      <c r="A319" s="243"/>
      <c r="C319" s="243"/>
      <c r="D319" s="243"/>
      <c r="E319" s="244"/>
      <c r="F319" s="244"/>
    </row>
    <row r="320" spans="1:6" s="229" customFormat="1" ht="12.75">
      <c r="A320" s="243"/>
      <c r="C320" s="243"/>
      <c r="D320" s="243"/>
      <c r="E320" s="244"/>
      <c r="F320" s="244"/>
    </row>
    <row r="321" spans="1:6" s="229" customFormat="1" ht="12.75">
      <c r="A321" s="243"/>
      <c r="C321" s="243"/>
      <c r="D321" s="243"/>
      <c r="E321" s="244"/>
      <c r="F321" s="244"/>
    </row>
    <row r="322" spans="1:6" s="229" customFormat="1" ht="12.75">
      <c r="A322" s="243"/>
      <c r="C322" s="243"/>
      <c r="D322" s="243"/>
      <c r="E322" s="244"/>
      <c r="F322" s="244"/>
    </row>
    <row r="323" spans="1:6" s="229" customFormat="1" ht="12.75">
      <c r="A323" s="243"/>
      <c r="B323" s="253"/>
      <c r="C323" s="243"/>
      <c r="D323" s="243"/>
      <c r="E323" s="244"/>
      <c r="F323" s="244"/>
    </row>
    <row r="324" spans="1:6" s="229" customFormat="1" ht="12.75">
      <c r="A324" s="243"/>
      <c r="C324" s="243"/>
      <c r="D324" s="243"/>
      <c r="E324" s="244"/>
      <c r="F324" s="244"/>
    </row>
    <row r="325" spans="1:6" s="229" customFormat="1" ht="12.75">
      <c r="A325" s="243"/>
      <c r="C325" s="243"/>
      <c r="D325" s="243"/>
      <c r="E325" s="244"/>
      <c r="F325" s="244"/>
    </row>
    <row r="326" spans="1:6" s="229" customFormat="1" ht="12.75">
      <c r="A326" s="243"/>
      <c r="C326" s="243"/>
      <c r="D326" s="243"/>
      <c r="E326" s="244"/>
      <c r="F326" s="244"/>
    </row>
    <row r="327" spans="1:6" s="229" customFormat="1" ht="12.75">
      <c r="A327" s="243"/>
      <c r="C327" s="243"/>
      <c r="D327" s="243"/>
      <c r="E327" s="244"/>
      <c r="F327" s="244"/>
    </row>
    <row r="328" spans="2:4" ht="15.75">
      <c r="B328" s="247"/>
      <c r="C328" s="234"/>
      <c r="D328" s="234"/>
    </row>
    <row r="329" spans="2:4" ht="15.75">
      <c r="B329" s="245"/>
      <c r="C329" s="234"/>
      <c r="D329" s="234"/>
    </row>
    <row r="330" spans="2:4" ht="15.75">
      <c r="B330" s="245"/>
      <c r="C330" s="234"/>
      <c r="D330" s="234"/>
    </row>
    <row r="331" spans="1:6" s="229" customFormat="1" ht="12.75">
      <c r="A331" s="243"/>
      <c r="C331" s="243"/>
      <c r="D331" s="243"/>
      <c r="E331" s="244"/>
      <c r="F331" s="244"/>
    </row>
    <row r="332" spans="1:6" s="229" customFormat="1" ht="12.75">
      <c r="A332" s="243"/>
      <c r="C332" s="243"/>
      <c r="D332" s="243"/>
      <c r="E332" s="244"/>
      <c r="F332" s="244"/>
    </row>
    <row r="333" spans="1:6" s="229" customFormat="1" ht="12.75">
      <c r="A333" s="243"/>
      <c r="C333" s="243"/>
      <c r="D333" s="243"/>
      <c r="E333" s="244"/>
      <c r="F333" s="244"/>
    </row>
    <row r="334" spans="1:6" s="229" customFormat="1" ht="12.75">
      <c r="A334" s="243"/>
      <c r="C334" s="243"/>
      <c r="D334" s="243"/>
      <c r="E334" s="244"/>
      <c r="F334" s="244"/>
    </row>
    <row r="335" spans="1:6" s="229" customFormat="1" ht="12.75">
      <c r="A335" s="243"/>
      <c r="C335" s="243"/>
      <c r="D335" s="243"/>
      <c r="E335" s="244"/>
      <c r="F335" s="244"/>
    </row>
    <row r="336" spans="1:6" s="229" customFormat="1" ht="12.75">
      <c r="A336" s="243"/>
      <c r="C336" s="243"/>
      <c r="D336" s="243"/>
      <c r="E336" s="244"/>
      <c r="F336" s="244"/>
    </row>
    <row r="337" spans="1:6" s="229" customFormat="1" ht="12.75">
      <c r="A337" s="243"/>
      <c r="C337" s="243"/>
      <c r="D337" s="243"/>
      <c r="E337" s="244"/>
      <c r="F337" s="244"/>
    </row>
    <row r="338" spans="1:6" s="229" customFormat="1" ht="12.75">
      <c r="A338" s="243"/>
      <c r="C338" s="243"/>
      <c r="D338" s="243"/>
      <c r="E338" s="244"/>
      <c r="F338" s="244"/>
    </row>
    <row r="339" spans="1:6" s="229" customFormat="1" ht="12.75">
      <c r="A339" s="243"/>
      <c r="C339" s="243"/>
      <c r="D339" s="243"/>
      <c r="E339" s="244"/>
      <c r="F339" s="244"/>
    </row>
    <row r="340" spans="1:6" s="229" customFormat="1" ht="12.75">
      <c r="A340" s="243"/>
      <c r="C340" s="243"/>
      <c r="D340" s="243"/>
      <c r="E340" s="244"/>
      <c r="F340" s="244"/>
    </row>
    <row r="341" spans="1:6" s="229" customFormat="1" ht="12.75">
      <c r="A341" s="243"/>
      <c r="C341" s="243"/>
      <c r="D341" s="243"/>
      <c r="E341" s="244"/>
      <c r="F341" s="244"/>
    </row>
    <row r="342" spans="1:6" s="229" customFormat="1" ht="12.75">
      <c r="A342" s="243"/>
      <c r="C342" s="243"/>
      <c r="D342" s="243"/>
      <c r="E342" s="244"/>
      <c r="F342" s="244"/>
    </row>
    <row r="343" spans="1:6" s="229" customFormat="1" ht="12.75">
      <c r="A343" s="243"/>
      <c r="C343" s="243"/>
      <c r="D343" s="243"/>
      <c r="E343" s="244"/>
      <c r="F343" s="244"/>
    </row>
    <row r="344" spans="1:6" s="229" customFormat="1" ht="12.75">
      <c r="A344" s="243"/>
      <c r="C344" s="243"/>
      <c r="D344" s="243"/>
      <c r="E344" s="244"/>
      <c r="F344" s="244"/>
    </row>
    <row r="345" spans="1:6" s="229" customFormat="1" ht="12.75" customHeight="1">
      <c r="A345" s="243"/>
      <c r="C345" s="243"/>
      <c r="D345" s="243"/>
      <c r="E345" s="244"/>
      <c r="F345" s="244"/>
    </row>
    <row r="346" spans="1:6" s="229" customFormat="1" ht="12.75" customHeight="1">
      <c r="A346" s="243"/>
      <c r="C346" s="243"/>
      <c r="D346" s="243"/>
      <c r="E346" s="244"/>
      <c r="F346" s="244"/>
    </row>
    <row r="347" spans="1:6" s="229" customFormat="1" ht="12.75" customHeight="1">
      <c r="A347" s="243"/>
      <c r="C347" s="243"/>
      <c r="D347" s="243"/>
      <c r="E347" s="244"/>
      <c r="F347" s="244"/>
    </row>
    <row r="348" spans="1:6" s="229" customFormat="1" ht="12.75">
      <c r="A348" s="243"/>
      <c r="C348" s="243"/>
      <c r="D348" s="243"/>
      <c r="E348" s="244"/>
      <c r="F348" s="244"/>
    </row>
    <row r="349" spans="1:6" s="229" customFormat="1" ht="12" customHeight="1">
      <c r="A349" s="243"/>
      <c r="C349" s="243"/>
      <c r="D349" s="243"/>
      <c r="E349" s="244"/>
      <c r="F349" s="244"/>
    </row>
    <row r="350" spans="1:6" s="229" customFormat="1" ht="12.75">
      <c r="A350" s="243"/>
      <c r="C350" s="243"/>
      <c r="D350" s="243"/>
      <c r="E350" s="244"/>
      <c r="F350" s="244"/>
    </row>
    <row r="351" spans="1:6" s="229" customFormat="1" ht="12.75">
      <c r="A351" s="243"/>
      <c r="C351" s="243"/>
      <c r="D351" s="243"/>
      <c r="E351" s="244"/>
      <c r="F351" s="244"/>
    </row>
    <row r="352" spans="1:6" s="229" customFormat="1" ht="12.75">
      <c r="A352" s="243"/>
      <c r="C352" s="243"/>
      <c r="D352" s="243"/>
      <c r="E352" s="244"/>
      <c r="F352" s="244"/>
    </row>
    <row r="353" spans="1:6" s="229" customFormat="1" ht="12.75">
      <c r="A353" s="243"/>
      <c r="C353" s="243"/>
      <c r="D353" s="243"/>
      <c r="E353" s="244"/>
      <c r="F353" s="244"/>
    </row>
    <row r="354" spans="1:6" s="229" customFormat="1" ht="12.75">
      <c r="A354" s="243"/>
      <c r="C354" s="243"/>
      <c r="D354" s="243"/>
      <c r="E354" s="244"/>
      <c r="F354" s="244"/>
    </row>
    <row r="355" spans="1:6" s="229" customFormat="1" ht="12.75">
      <c r="A355" s="243"/>
      <c r="B355" s="253"/>
      <c r="C355" s="243"/>
      <c r="D355" s="243"/>
      <c r="E355" s="244"/>
      <c r="F355" s="244"/>
    </row>
    <row r="356" spans="1:6" s="229" customFormat="1" ht="12.75">
      <c r="A356" s="243"/>
      <c r="C356" s="243"/>
      <c r="D356" s="243"/>
      <c r="E356" s="244"/>
      <c r="F356" s="244"/>
    </row>
    <row r="357" spans="1:6" s="229" customFormat="1" ht="12.75">
      <c r="A357" s="243"/>
      <c r="C357" s="243"/>
      <c r="D357" s="243"/>
      <c r="E357" s="244"/>
      <c r="F357" s="244"/>
    </row>
    <row r="358" spans="1:6" s="229" customFormat="1" ht="12.75">
      <c r="A358" s="243"/>
      <c r="C358" s="243"/>
      <c r="D358" s="243"/>
      <c r="E358" s="244"/>
      <c r="F358" s="244"/>
    </row>
    <row r="359" spans="1:6" s="229" customFormat="1" ht="12.75">
      <c r="A359" s="243"/>
      <c r="C359" s="243"/>
      <c r="D359" s="243"/>
      <c r="E359" s="244"/>
      <c r="F359" s="244"/>
    </row>
    <row r="360" spans="1:6" s="229" customFormat="1" ht="12.75">
      <c r="A360" s="243"/>
      <c r="C360" s="243"/>
      <c r="D360" s="243"/>
      <c r="E360" s="244"/>
      <c r="F360" s="244"/>
    </row>
    <row r="361" spans="2:4" ht="15.75">
      <c r="B361" s="245"/>
      <c r="C361" s="234"/>
      <c r="D361" s="234"/>
    </row>
    <row r="362" spans="2:4" ht="15.75">
      <c r="B362" s="245"/>
      <c r="C362" s="234"/>
      <c r="D362" s="234"/>
    </row>
    <row r="363" spans="1:6" s="229" customFormat="1" ht="12.75">
      <c r="A363" s="243"/>
      <c r="C363" s="243"/>
      <c r="D363" s="243"/>
      <c r="E363" s="244"/>
      <c r="F363" s="244"/>
    </row>
    <row r="364" spans="1:6" s="229" customFormat="1" ht="12.75">
      <c r="A364" s="243"/>
      <c r="C364" s="243"/>
      <c r="D364" s="243"/>
      <c r="E364" s="244"/>
      <c r="F364" s="244"/>
    </row>
    <row r="365" spans="1:6" s="229" customFormat="1" ht="12.75">
      <c r="A365" s="243"/>
      <c r="C365" s="243"/>
      <c r="D365" s="243"/>
      <c r="E365" s="244"/>
      <c r="F365" s="244"/>
    </row>
    <row r="366" spans="1:6" s="229" customFormat="1" ht="12.75">
      <c r="A366" s="243"/>
      <c r="C366" s="243"/>
      <c r="D366" s="243"/>
      <c r="E366" s="244"/>
      <c r="F366" s="244"/>
    </row>
    <row r="367" spans="1:6" s="229" customFormat="1" ht="12.75">
      <c r="A367" s="243"/>
      <c r="C367" s="243"/>
      <c r="D367" s="243"/>
      <c r="E367" s="244"/>
      <c r="F367" s="244"/>
    </row>
    <row r="368" spans="1:6" s="229" customFormat="1" ht="12.75">
      <c r="A368" s="243"/>
      <c r="C368" s="243"/>
      <c r="D368" s="243"/>
      <c r="E368" s="244"/>
      <c r="F368" s="244"/>
    </row>
    <row r="369" spans="1:6" s="229" customFormat="1" ht="12.75">
      <c r="A369" s="243"/>
      <c r="C369" s="243"/>
      <c r="D369" s="243"/>
      <c r="E369" s="244"/>
      <c r="F369" s="244"/>
    </row>
    <row r="370" spans="1:6" s="229" customFormat="1" ht="12.75">
      <c r="A370" s="243"/>
      <c r="C370" s="243"/>
      <c r="D370" s="243"/>
      <c r="E370" s="244"/>
      <c r="F370" s="244"/>
    </row>
    <row r="371" spans="1:6" s="229" customFormat="1" ht="12.75">
      <c r="A371" s="243"/>
      <c r="C371" s="243"/>
      <c r="D371" s="243"/>
      <c r="E371" s="244"/>
      <c r="F371" s="244"/>
    </row>
    <row r="372" spans="1:6" s="229" customFormat="1" ht="12.75">
      <c r="A372" s="243"/>
      <c r="C372" s="243"/>
      <c r="D372" s="243"/>
      <c r="E372" s="244"/>
      <c r="F372" s="244"/>
    </row>
    <row r="373" spans="1:6" s="229" customFormat="1" ht="12.75">
      <c r="A373" s="243"/>
      <c r="C373" s="243"/>
      <c r="D373" s="243"/>
      <c r="E373" s="244"/>
      <c r="F373" s="244"/>
    </row>
    <row r="374" spans="1:6" s="229" customFormat="1" ht="12.75">
      <c r="A374" s="243"/>
      <c r="C374" s="243"/>
      <c r="D374" s="243"/>
      <c r="E374" s="244"/>
      <c r="F374" s="244"/>
    </row>
    <row r="375" spans="1:6" s="229" customFormat="1" ht="12.75">
      <c r="A375" s="243"/>
      <c r="C375" s="243"/>
      <c r="D375" s="243"/>
      <c r="E375" s="244"/>
      <c r="F375" s="244"/>
    </row>
    <row r="376" spans="1:6" s="229" customFormat="1" ht="12.75" customHeight="1">
      <c r="A376" s="243"/>
      <c r="C376" s="243"/>
      <c r="D376" s="243"/>
      <c r="E376" s="244"/>
      <c r="F376" s="244"/>
    </row>
    <row r="377" spans="1:6" s="229" customFormat="1" ht="12.75" customHeight="1">
      <c r="A377" s="243"/>
      <c r="C377" s="243"/>
      <c r="D377" s="243"/>
      <c r="E377" s="244"/>
      <c r="F377" s="244"/>
    </row>
    <row r="378" spans="1:6" s="229" customFormat="1" ht="12.75">
      <c r="A378" s="243"/>
      <c r="C378" s="243"/>
      <c r="D378" s="243"/>
      <c r="E378" s="244"/>
      <c r="F378" s="244"/>
    </row>
    <row r="379" spans="1:6" s="229" customFormat="1" ht="12" customHeight="1">
      <c r="A379" s="243"/>
      <c r="C379" s="243"/>
      <c r="D379" s="243"/>
      <c r="E379" s="244"/>
      <c r="F379" s="244"/>
    </row>
    <row r="380" spans="1:6" s="229" customFormat="1" ht="12.75">
      <c r="A380" s="243"/>
      <c r="C380" s="243"/>
      <c r="D380" s="243"/>
      <c r="E380" s="244"/>
      <c r="F380" s="244"/>
    </row>
    <row r="381" spans="1:6" s="229" customFormat="1" ht="12.75">
      <c r="A381" s="243"/>
      <c r="C381" s="243"/>
      <c r="D381" s="243"/>
      <c r="E381" s="244"/>
      <c r="F381" s="244"/>
    </row>
    <row r="382" spans="1:6" s="229" customFormat="1" ht="12.75">
      <c r="A382" s="243"/>
      <c r="C382" s="243"/>
      <c r="D382" s="243"/>
      <c r="E382" s="244"/>
      <c r="F382" s="244"/>
    </row>
    <row r="383" spans="1:6" s="229" customFormat="1" ht="12.75">
      <c r="A383" s="243"/>
      <c r="C383" s="243"/>
      <c r="D383" s="243"/>
      <c r="E383" s="244"/>
      <c r="F383" s="244"/>
    </row>
    <row r="384" spans="1:6" s="229" customFormat="1" ht="12.75">
      <c r="A384" s="243"/>
      <c r="C384" s="243"/>
      <c r="D384" s="243"/>
      <c r="E384" s="244"/>
      <c r="F384" s="244"/>
    </row>
    <row r="385" spans="1:6" s="229" customFormat="1" ht="12.75">
      <c r="A385" s="243"/>
      <c r="C385" s="243"/>
      <c r="D385" s="243"/>
      <c r="E385" s="244"/>
      <c r="F385" s="244"/>
    </row>
    <row r="386" spans="1:6" s="229" customFormat="1" ht="12.75">
      <c r="A386" s="243"/>
      <c r="B386" s="253"/>
      <c r="C386" s="243"/>
      <c r="D386" s="243"/>
      <c r="E386" s="244"/>
      <c r="F386" s="244"/>
    </row>
    <row r="387" spans="1:6" s="229" customFormat="1" ht="12.75">
      <c r="A387" s="243"/>
      <c r="C387" s="243"/>
      <c r="D387" s="243"/>
      <c r="E387" s="244"/>
      <c r="F387" s="244"/>
    </row>
    <row r="388" spans="1:6" s="229" customFormat="1" ht="12.75">
      <c r="A388" s="243"/>
      <c r="C388" s="243"/>
      <c r="D388" s="243"/>
      <c r="E388" s="244"/>
      <c r="F388" s="244"/>
    </row>
    <row r="389" spans="1:6" s="229" customFormat="1" ht="12.75">
      <c r="A389" s="243"/>
      <c r="C389" s="243"/>
      <c r="D389" s="243"/>
      <c r="E389" s="244"/>
      <c r="F389" s="244"/>
    </row>
    <row r="390" spans="1:6" s="229" customFormat="1" ht="12.75">
      <c r="A390" s="243"/>
      <c r="C390" s="243"/>
      <c r="D390" s="243"/>
      <c r="E390" s="244"/>
      <c r="F390" s="244"/>
    </row>
    <row r="391" spans="2:4" ht="15.75">
      <c r="B391" s="247"/>
      <c r="C391" s="234"/>
      <c r="D391" s="234"/>
    </row>
    <row r="392" spans="2:4" ht="15.75">
      <c r="B392" s="245"/>
      <c r="C392" s="234"/>
      <c r="D392" s="234"/>
    </row>
    <row r="393" spans="2:4" ht="15.75">
      <c r="B393" s="245"/>
      <c r="C393" s="234"/>
      <c r="D393" s="234"/>
    </row>
    <row r="394" spans="1:6" s="229" customFormat="1" ht="12.75">
      <c r="A394" s="243"/>
      <c r="C394" s="243"/>
      <c r="D394" s="243"/>
      <c r="E394" s="244"/>
      <c r="F394" s="244"/>
    </row>
    <row r="395" spans="1:6" s="229" customFormat="1" ht="12.75">
      <c r="A395" s="243"/>
      <c r="C395" s="243"/>
      <c r="D395" s="243"/>
      <c r="E395" s="244"/>
      <c r="F395" s="244"/>
    </row>
    <row r="396" spans="1:6" s="229" customFormat="1" ht="12.75">
      <c r="A396" s="243"/>
      <c r="C396" s="243"/>
      <c r="D396" s="243"/>
      <c r="E396" s="244"/>
      <c r="F396" s="244"/>
    </row>
    <row r="397" spans="1:6" s="229" customFormat="1" ht="12.75">
      <c r="A397" s="243"/>
      <c r="C397" s="243"/>
      <c r="D397" s="243"/>
      <c r="E397" s="244"/>
      <c r="F397" s="244"/>
    </row>
    <row r="398" spans="1:6" s="229" customFormat="1" ht="12.75">
      <c r="A398" s="243"/>
      <c r="C398" s="243"/>
      <c r="D398" s="243"/>
      <c r="E398" s="244"/>
      <c r="F398" s="244"/>
    </row>
    <row r="399" spans="1:6" s="229" customFormat="1" ht="12.75">
      <c r="A399" s="243"/>
      <c r="C399" s="243"/>
      <c r="D399" s="243"/>
      <c r="E399" s="244"/>
      <c r="F399" s="244"/>
    </row>
    <row r="400" spans="1:6" s="229" customFormat="1" ht="12.75">
      <c r="A400" s="243"/>
      <c r="C400" s="243"/>
      <c r="D400" s="243"/>
      <c r="E400" s="244"/>
      <c r="F400" s="244"/>
    </row>
    <row r="401" spans="1:6" s="229" customFormat="1" ht="12.75">
      <c r="A401" s="243"/>
      <c r="C401" s="243"/>
      <c r="D401" s="243"/>
      <c r="E401" s="244"/>
      <c r="F401" s="244"/>
    </row>
    <row r="402" spans="1:6" s="229" customFormat="1" ht="12.75">
      <c r="A402" s="243"/>
      <c r="C402" s="243"/>
      <c r="D402" s="243"/>
      <c r="E402" s="244"/>
      <c r="F402" s="244"/>
    </row>
    <row r="403" spans="1:6" s="229" customFormat="1" ht="12.75">
      <c r="A403" s="243"/>
      <c r="C403" s="243"/>
      <c r="D403" s="243"/>
      <c r="E403" s="244"/>
      <c r="F403" s="244"/>
    </row>
    <row r="404" spans="1:6" s="229" customFormat="1" ht="12.75">
      <c r="A404" s="243"/>
      <c r="C404" s="243"/>
      <c r="D404" s="243"/>
      <c r="E404" s="244"/>
      <c r="F404" s="244"/>
    </row>
    <row r="405" spans="1:6" s="229" customFormat="1" ht="12.75">
      <c r="A405" s="243"/>
      <c r="C405" s="243"/>
      <c r="D405" s="243"/>
      <c r="E405" s="244"/>
      <c r="F405" s="244"/>
    </row>
    <row r="406" spans="1:6" s="229" customFormat="1" ht="12.75">
      <c r="A406" s="243"/>
      <c r="C406" s="243"/>
      <c r="D406" s="243"/>
      <c r="E406" s="244"/>
      <c r="F406" s="244"/>
    </row>
    <row r="407" spans="1:6" s="229" customFormat="1" ht="12.75">
      <c r="A407" s="243"/>
      <c r="C407" s="243"/>
      <c r="D407" s="243"/>
      <c r="E407" s="244"/>
      <c r="F407" s="244"/>
    </row>
    <row r="408" spans="1:6" s="229" customFormat="1" ht="12.75">
      <c r="A408" s="243"/>
      <c r="C408" s="243"/>
      <c r="D408" s="243"/>
      <c r="E408" s="244"/>
      <c r="F408" s="244"/>
    </row>
    <row r="409" spans="1:6" s="229" customFormat="1" ht="12.75" customHeight="1">
      <c r="A409" s="243"/>
      <c r="C409" s="243"/>
      <c r="D409" s="243"/>
      <c r="E409" s="244"/>
      <c r="F409" s="244"/>
    </row>
    <row r="410" spans="1:6" s="229" customFormat="1" ht="12.75" customHeight="1">
      <c r="A410" s="243"/>
      <c r="C410" s="243"/>
      <c r="D410" s="243"/>
      <c r="E410" s="244"/>
      <c r="F410" s="244"/>
    </row>
    <row r="411" spans="1:6" s="229" customFormat="1" ht="12.75" customHeight="1">
      <c r="A411" s="243"/>
      <c r="C411" s="243"/>
      <c r="D411" s="243"/>
      <c r="E411" s="244"/>
      <c r="F411" s="244"/>
    </row>
    <row r="412" spans="1:6" s="229" customFormat="1" ht="12.75" customHeight="1">
      <c r="A412" s="243"/>
      <c r="C412" s="243"/>
      <c r="D412" s="243"/>
      <c r="E412" s="244"/>
      <c r="F412" s="244"/>
    </row>
    <row r="413" spans="1:6" s="229" customFormat="1" ht="12.75">
      <c r="A413" s="243"/>
      <c r="C413" s="243"/>
      <c r="D413" s="243"/>
      <c r="E413" s="244"/>
      <c r="F413" s="244"/>
    </row>
    <row r="414" spans="1:6" s="229" customFormat="1" ht="12" customHeight="1">
      <c r="A414" s="243"/>
      <c r="C414" s="243"/>
      <c r="D414" s="243"/>
      <c r="E414" s="244"/>
      <c r="F414" s="244"/>
    </row>
    <row r="415" spans="1:6" s="229" customFormat="1" ht="12.75">
      <c r="A415" s="243"/>
      <c r="C415" s="243"/>
      <c r="D415" s="243"/>
      <c r="E415" s="244"/>
      <c r="F415" s="244"/>
    </row>
    <row r="416" spans="1:6" s="229" customFormat="1" ht="12.75">
      <c r="A416" s="243"/>
      <c r="C416" s="243"/>
      <c r="D416" s="243"/>
      <c r="E416" s="244"/>
      <c r="F416" s="244"/>
    </row>
    <row r="417" spans="1:6" s="229" customFormat="1" ht="12.75">
      <c r="A417" s="243"/>
      <c r="C417" s="243"/>
      <c r="D417" s="243"/>
      <c r="E417" s="244"/>
      <c r="F417" s="244"/>
    </row>
    <row r="418" spans="1:6" s="229" customFormat="1" ht="12.75">
      <c r="A418" s="243"/>
      <c r="C418" s="243"/>
      <c r="D418" s="243"/>
      <c r="E418" s="244"/>
      <c r="F418" s="244"/>
    </row>
    <row r="419" spans="1:6" s="229" customFormat="1" ht="12.75">
      <c r="A419" s="243"/>
      <c r="C419" s="243"/>
      <c r="D419" s="243"/>
      <c r="E419" s="244"/>
      <c r="F419" s="244"/>
    </row>
    <row r="420" spans="1:6" s="229" customFormat="1" ht="12.75">
      <c r="A420" s="243"/>
      <c r="B420" s="253"/>
      <c r="C420" s="243"/>
      <c r="D420" s="243"/>
      <c r="E420" s="244"/>
      <c r="F420" s="244"/>
    </row>
    <row r="421" spans="1:6" s="229" customFormat="1" ht="12.75">
      <c r="A421" s="243"/>
      <c r="C421" s="243"/>
      <c r="D421" s="243"/>
      <c r="E421" s="244"/>
      <c r="F421" s="244"/>
    </row>
    <row r="422" spans="1:6" s="229" customFormat="1" ht="12.75">
      <c r="A422" s="243"/>
      <c r="C422" s="243"/>
      <c r="D422" s="243"/>
      <c r="E422" s="244"/>
      <c r="F422" s="244"/>
    </row>
    <row r="423" spans="1:6" s="229" customFormat="1" ht="12.75">
      <c r="A423" s="243"/>
      <c r="C423" s="243"/>
      <c r="D423" s="243"/>
      <c r="E423" s="244"/>
      <c r="F423" s="244"/>
    </row>
    <row r="424" spans="1:6" s="229" customFormat="1" ht="12.75">
      <c r="A424" s="243"/>
      <c r="C424" s="243"/>
      <c r="D424" s="243"/>
      <c r="E424" s="244"/>
      <c r="F424" s="244"/>
    </row>
    <row r="425" spans="1:6" s="229" customFormat="1" ht="12.75">
      <c r="A425" s="243"/>
      <c r="C425" s="243"/>
      <c r="D425" s="243"/>
      <c r="E425" s="244"/>
      <c r="F425" s="244"/>
    </row>
    <row r="426" spans="2:4" ht="15.75">
      <c r="B426" s="245"/>
      <c r="C426" s="234"/>
      <c r="D426" s="234"/>
    </row>
    <row r="427" spans="2:4" ht="15.75">
      <c r="B427" s="245"/>
      <c r="C427" s="234"/>
      <c r="D427" s="234"/>
    </row>
    <row r="428" spans="1:6" s="229" customFormat="1" ht="12.75">
      <c r="A428" s="243"/>
      <c r="C428" s="243"/>
      <c r="D428" s="243"/>
      <c r="E428" s="244"/>
      <c r="F428" s="244"/>
    </row>
    <row r="429" spans="1:6" s="229" customFormat="1" ht="12.75">
      <c r="A429" s="243"/>
      <c r="C429" s="243"/>
      <c r="D429" s="243"/>
      <c r="E429" s="244"/>
      <c r="F429" s="244"/>
    </row>
    <row r="430" spans="1:6" s="229" customFormat="1" ht="12.75">
      <c r="A430" s="243"/>
      <c r="C430" s="243"/>
      <c r="D430" s="243"/>
      <c r="E430" s="244"/>
      <c r="F430" s="244"/>
    </row>
    <row r="431" spans="1:6" s="229" customFormat="1" ht="12.75">
      <c r="A431" s="243"/>
      <c r="C431" s="243"/>
      <c r="D431" s="243"/>
      <c r="E431" s="244"/>
      <c r="F431" s="244"/>
    </row>
    <row r="432" spans="1:6" s="229" customFormat="1" ht="12.75">
      <c r="A432" s="243"/>
      <c r="C432" s="243"/>
      <c r="D432" s="243"/>
      <c r="E432" s="244"/>
      <c r="F432" s="244"/>
    </row>
    <row r="433" spans="1:6" s="229" customFormat="1" ht="13.5" customHeight="1">
      <c r="A433" s="243"/>
      <c r="C433" s="243"/>
      <c r="D433" s="243"/>
      <c r="E433" s="244"/>
      <c r="F433" s="244"/>
    </row>
    <row r="434" spans="1:6" s="229" customFormat="1" ht="12.75">
      <c r="A434" s="243"/>
      <c r="C434" s="243"/>
      <c r="D434" s="243"/>
      <c r="E434" s="244"/>
      <c r="F434" s="244"/>
    </row>
    <row r="435" spans="1:6" s="229" customFormat="1" ht="12.75">
      <c r="A435" s="243"/>
      <c r="C435" s="243"/>
      <c r="D435" s="243"/>
      <c r="E435" s="244"/>
      <c r="F435" s="244"/>
    </row>
    <row r="436" spans="1:6" s="229" customFormat="1" ht="12.75">
      <c r="A436" s="243"/>
      <c r="C436" s="243"/>
      <c r="D436" s="243"/>
      <c r="E436" s="244"/>
      <c r="F436" s="244"/>
    </row>
    <row r="437" spans="1:6" s="229" customFormat="1" ht="12.75">
      <c r="A437" s="243"/>
      <c r="C437" s="243"/>
      <c r="D437" s="243"/>
      <c r="E437" s="244"/>
      <c r="F437" s="244"/>
    </row>
    <row r="438" spans="1:6" s="229" customFormat="1" ht="12.75">
      <c r="A438" s="243"/>
      <c r="C438" s="243"/>
      <c r="D438" s="243"/>
      <c r="E438" s="244"/>
      <c r="F438" s="244"/>
    </row>
    <row r="439" spans="1:6" s="229" customFormat="1" ht="12.75">
      <c r="A439" s="243"/>
      <c r="C439" s="243"/>
      <c r="D439" s="243"/>
      <c r="E439" s="244"/>
      <c r="F439" s="244"/>
    </row>
    <row r="440" spans="1:6" s="229" customFormat="1" ht="12.75">
      <c r="A440" s="243"/>
      <c r="C440" s="243"/>
      <c r="D440" s="243"/>
      <c r="E440" s="244"/>
      <c r="F440" s="244"/>
    </row>
    <row r="441" spans="1:6" s="229" customFormat="1" ht="12.75">
      <c r="A441" s="243"/>
      <c r="C441" s="243"/>
      <c r="D441" s="243"/>
      <c r="E441" s="244"/>
      <c r="F441" s="244"/>
    </row>
    <row r="442" spans="1:6" s="229" customFormat="1" ht="12.75">
      <c r="A442" s="243"/>
      <c r="C442" s="243"/>
      <c r="D442" s="243"/>
      <c r="E442" s="244"/>
      <c r="F442" s="244"/>
    </row>
    <row r="443" spans="1:6" s="229" customFormat="1" ht="14.25" customHeight="1">
      <c r="A443" s="243"/>
      <c r="C443" s="243"/>
      <c r="D443" s="243"/>
      <c r="E443" s="244"/>
      <c r="F443" s="244"/>
    </row>
    <row r="444" spans="1:6" s="229" customFormat="1" ht="12.75" customHeight="1">
      <c r="A444" s="243"/>
      <c r="C444" s="243"/>
      <c r="D444" s="243"/>
      <c r="E444" s="244"/>
      <c r="F444" s="244"/>
    </row>
    <row r="445" spans="1:6" s="229" customFormat="1" ht="12.75" customHeight="1">
      <c r="A445" s="243"/>
      <c r="C445" s="243"/>
      <c r="D445" s="243"/>
      <c r="E445" s="244"/>
      <c r="F445" s="244"/>
    </row>
    <row r="446" spans="1:6" s="229" customFormat="1" ht="12.75">
      <c r="A446" s="243"/>
      <c r="C446" s="243"/>
      <c r="D446" s="243"/>
      <c r="E446" s="244"/>
      <c r="F446" s="244"/>
    </row>
    <row r="447" spans="1:6" s="229" customFormat="1" ht="12" customHeight="1">
      <c r="A447" s="243"/>
      <c r="C447" s="243"/>
      <c r="D447" s="243"/>
      <c r="E447" s="244"/>
      <c r="F447" s="244"/>
    </row>
    <row r="448" spans="1:6" s="229" customFormat="1" ht="12.75">
      <c r="A448" s="243"/>
      <c r="C448" s="243"/>
      <c r="D448" s="243"/>
      <c r="E448" s="244"/>
      <c r="F448" s="244"/>
    </row>
    <row r="449" spans="1:6" s="229" customFormat="1" ht="12.75">
      <c r="A449" s="243"/>
      <c r="C449" s="243"/>
      <c r="D449" s="243"/>
      <c r="E449" s="244"/>
      <c r="F449" s="244"/>
    </row>
    <row r="450" spans="1:6" s="229" customFormat="1" ht="12.75">
      <c r="A450" s="243"/>
      <c r="C450" s="243"/>
      <c r="D450" s="243"/>
      <c r="E450" s="244"/>
      <c r="F450" s="244"/>
    </row>
    <row r="451" spans="1:6" s="229" customFormat="1" ht="12.75">
      <c r="A451" s="243"/>
      <c r="C451" s="243"/>
      <c r="D451" s="243"/>
      <c r="E451" s="244"/>
      <c r="F451" s="244"/>
    </row>
    <row r="452" spans="1:6" s="229" customFormat="1" ht="12.75">
      <c r="A452" s="243"/>
      <c r="C452" s="243"/>
      <c r="D452" s="243"/>
      <c r="E452" s="244"/>
      <c r="F452" s="244"/>
    </row>
    <row r="453" spans="1:6" s="229" customFormat="1" ht="12.75">
      <c r="A453" s="243"/>
      <c r="C453" s="243"/>
      <c r="D453" s="243"/>
      <c r="E453" s="244"/>
      <c r="F453" s="244"/>
    </row>
    <row r="454" spans="1:6" s="229" customFormat="1" ht="12.75">
      <c r="A454" s="243"/>
      <c r="B454" s="253"/>
      <c r="C454" s="243"/>
      <c r="D454" s="243"/>
      <c r="E454" s="244"/>
      <c r="F454" s="244"/>
    </row>
    <row r="455" spans="1:6" s="229" customFormat="1" ht="12.75">
      <c r="A455" s="243"/>
      <c r="C455" s="243"/>
      <c r="D455" s="243"/>
      <c r="E455" s="244"/>
      <c r="F455" s="244"/>
    </row>
    <row r="456" spans="1:6" s="229" customFormat="1" ht="12.75">
      <c r="A456" s="243"/>
      <c r="C456" s="243"/>
      <c r="D456" s="243"/>
      <c r="E456" s="244"/>
      <c r="F456" s="244"/>
    </row>
    <row r="457" spans="1:6" s="229" customFormat="1" ht="12.75">
      <c r="A457" s="243"/>
      <c r="C457" s="243"/>
      <c r="D457" s="243"/>
      <c r="E457" s="244"/>
      <c r="F457" s="244"/>
    </row>
    <row r="458" spans="1:6" s="229" customFormat="1" ht="12.75">
      <c r="A458" s="243"/>
      <c r="C458" s="243"/>
      <c r="D458" s="243"/>
      <c r="E458" s="244"/>
      <c r="F458" s="244"/>
    </row>
    <row r="459" spans="1:6" s="229" customFormat="1" ht="12.75">
      <c r="A459" s="243"/>
      <c r="C459" s="243"/>
      <c r="D459" s="243"/>
      <c r="E459" s="244"/>
      <c r="F459" s="244"/>
    </row>
    <row r="460" spans="2:4" ht="15.75">
      <c r="B460" s="245"/>
      <c r="C460" s="234"/>
      <c r="D460" s="234"/>
    </row>
    <row r="461" spans="2:4" ht="15.75">
      <c r="B461" s="245"/>
      <c r="C461" s="234"/>
      <c r="D461" s="234"/>
    </row>
    <row r="462" spans="1:6" s="229" customFormat="1" ht="12.75">
      <c r="A462" s="243"/>
      <c r="C462" s="243"/>
      <c r="D462" s="243"/>
      <c r="E462" s="244"/>
      <c r="F462" s="244"/>
    </row>
    <row r="463" spans="1:6" s="229" customFormat="1" ht="12.75">
      <c r="A463" s="243"/>
      <c r="C463" s="243"/>
      <c r="D463" s="243"/>
      <c r="E463" s="244"/>
      <c r="F463" s="244"/>
    </row>
    <row r="464" spans="1:6" s="229" customFormat="1" ht="12.75">
      <c r="A464" s="243"/>
      <c r="C464" s="243"/>
      <c r="D464" s="243"/>
      <c r="E464" s="244"/>
      <c r="F464" s="244"/>
    </row>
    <row r="465" spans="1:6" s="229" customFormat="1" ht="12.75">
      <c r="A465" s="243"/>
      <c r="C465" s="243"/>
      <c r="D465" s="243"/>
      <c r="E465" s="244"/>
      <c r="F465" s="244"/>
    </row>
    <row r="466" spans="1:6" s="229" customFormat="1" ht="12.75">
      <c r="A466" s="243"/>
      <c r="C466" s="243"/>
      <c r="D466" s="243"/>
      <c r="E466" s="244"/>
      <c r="F466" s="244"/>
    </row>
    <row r="467" spans="1:6" s="229" customFormat="1" ht="12.75">
      <c r="A467" s="243"/>
      <c r="C467" s="243"/>
      <c r="D467" s="243"/>
      <c r="E467" s="244"/>
      <c r="F467" s="244"/>
    </row>
    <row r="468" spans="1:6" s="229" customFormat="1" ht="12.75">
      <c r="A468" s="243"/>
      <c r="C468" s="243"/>
      <c r="D468" s="243"/>
      <c r="E468" s="244"/>
      <c r="F468" s="244"/>
    </row>
    <row r="469" spans="1:6" s="229" customFormat="1" ht="12.75">
      <c r="A469" s="243"/>
      <c r="C469" s="243"/>
      <c r="D469" s="243"/>
      <c r="E469" s="244"/>
      <c r="F469" s="244"/>
    </row>
    <row r="470" spans="1:6" s="229" customFormat="1" ht="12.75">
      <c r="A470" s="243"/>
      <c r="C470" s="243"/>
      <c r="D470" s="243"/>
      <c r="E470" s="244"/>
      <c r="F470" s="244"/>
    </row>
    <row r="471" spans="1:6" s="229" customFormat="1" ht="12.75">
      <c r="A471" s="243"/>
      <c r="C471" s="243"/>
      <c r="D471" s="243"/>
      <c r="E471" s="244"/>
      <c r="F471" s="244"/>
    </row>
    <row r="472" spans="1:6" s="229" customFormat="1" ht="12.75">
      <c r="A472" s="243"/>
      <c r="C472" s="243"/>
      <c r="D472" s="243"/>
      <c r="E472" s="244"/>
      <c r="F472" s="244"/>
    </row>
    <row r="473" spans="1:6" s="229" customFormat="1" ht="12.75">
      <c r="A473" s="243"/>
      <c r="C473" s="243"/>
      <c r="D473" s="243"/>
      <c r="E473" s="244"/>
      <c r="F473" s="244"/>
    </row>
    <row r="474" spans="1:6" s="229" customFormat="1" ht="12.75">
      <c r="A474" s="243"/>
      <c r="C474" s="243"/>
      <c r="D474" s="243"/>
      <c r="E474" s="244"/>
      <c r="F474" s="244"/>
    </row>
    <row r="475" spans="1:6" s="229" customFormat="1" ht="12.75">
      <c r="A475" s="243"/>
      <c r="C475" s="243"/>
      <c r="D475" s="243"/>
      <c r="E475" s="244"/>
      <c r="F475" s="244"/>
    </row>
    <row r="476" spans="1:6" s="229" customFormat="1" ht="14.25" customHeight="1">
      <c r="A476" s="243"/>
      <c r="C476" s="243"/>
      <c r="D476" s="243"/>
      <c r="E476" s="244"/>
      <c r="F476" s="244"/>
    </row>
    <row r="477" spans="1:6" s="229" customFormat="1" ht="12.75" customHeight="1">
      <c r="A477" s="243"/>
      <c r="C477" s="243"/>
      <c r="D477" s="243"/>
      <c r="E477" s="244"/>
      <c r="F477" s="244"/>
    </row>
    <row r="478" spans="1:6" s="229" customFormat="1" ht="12.75" customHeight="1">
      <c r="A478" s="243"/>
      <c r="C478" s="243"/>
      <c r="D478" s="243"/>
      <c r="E478" s="244"/>
      <c r="F478" s="244"/>
    </row>
    <row r="479" spans="1:6" s="229" customFormat="1" ht="12.75">
      <c r="A479" s="243"/>
      <c r="C479" s="243"/>
      <c r="D479" s="243"/>
      <c r="E479" s="244"/>
      <c r="F479" s="244"/>
    </row>
    <row r="480" spans="1:6" s="229" customFormat="1" ht="12.75" customHeight="1">
      <c r="A480" s="243"/>
      <c r="C480" s="243"/>
      <c r="D480" s="243"/>
      <c r="E480" s="244"/>
      <c r="F480" s="244"/>
    </row>
    <row r="481" spans="1:6" s="229" customFormat="1" ht="12.75">
      <c r="A481" s="243"/>
      <c r="C481" s="243"/>
      <c r="D481" s="243"/>
      <c r="E481" s="244"/>
      <c r="F481" s="244"/>
    </row>
    <row r="482" spans="1:6" s="229" customFormat="1" ht="12" customHeight="1">
      <c r="A482" s="243"/>
      <c r="C482" s="243"/>
      <c r="D482" s="243"/>
      <c r="E482" s="244"/>
      <c r="F482" s="244"/>
    </row>
    <row r="483" spans="1:6" s="229" customFormat="1" ht="12.75">
      <c r="A483" s="243"/>
      <c r="C483" s="243"/>
      <c r="D483" s="243"/>
      <c r="E483" s="244"/>
      <c r="F483" s="244"/>
    </row>
    <row r="484" spans="1:6" s="229" customFormat="1" ht="12.75">
      <c r="A484" s="243"/>
      <c r="C484" s="243"/>
      <c r="D484" s="243"/>
      <c r="E484" s="244"/>
      <c r="F484" s="244"/>
    </row>
    <row r="485" spans="1:6" s="229" customFormat="1" ht="12.75">
      <c r="A485" s="243"/>
      <c r="C485" s="243"/>
      <c r="D485" s="243"/>
      <c r="E485" s="244"/>
      <c r="F485" s="244"/>
    </row>
    <row r="486" spans="1:6" s="229" customFormat="1" ht="12.75">
      <c r="A486" s="243"/>
      <c r="C486" s="243"/>
      <c r="D486" s="243"/>
      <c r="E486" s="244"/>
      <c r="F486" s="244"/>
    </row>
    <row r="487" spans="1:6" s="229" customFormat="1" ht="12.75">
      <c r="A487" s="243"/>
      <c r="C487" s="243"/>
      <c r="D487" s="243"/>
      <c r="E487" s="244"/>
      <c r="F487" s="244"/>
    </row>
    <row r="488" spans="1:6" s="229" customFormat="1" ht="12.75">
      <c r="A488" s="243"/>
      <c r="C488" s="243"/>
      <c r="D488" s="243"/>
      <c r="E488" s="244"/>
      <c r="F488" s="244"/>
    </row>
    <row r="489" spans="1:6" s="229" customFormat="1" ht="12.75">
      <c r="A489" s="243"/>
      <c r="C489" s="243"/>
      <c r="D489" s="243"/>
      <c r="E489" s="244"/>
      <c r="F489" s="244"/>
    </row>
    <row r="490" spans="1:6" s="229" customFormat="1" ht="12.75">
      <c r="A490" s="243"/>
      <c r="B490" s="253"/>
      <c r="C490" s="243"/>
      <c r="D490" s="243"/>
      <c r="E490" s="244"/>
      <c r="F490" s="244"/>
    </row>
    <row r="491" spans="1:6" s="229" customFormat="1" ht="12.75">
      <c r="A491" s="243"/>
      <c r="C491" s="243"/>
      <c r="D491" s="243"/>
      <c r="E491" s="244"/>
      <c r="F491" s="244"/>
    </row>
    <row r="492" spans="1:6" s="229" customFormat="1" ht="12.75">
      <c r="A492" s="243"/>
      <c r="C492" s="243"/>
      <c r="D492" s="243"/>
      <c r="E492" s="244"/>
      <c r="F492" s="244"/>
    </row>
    <row r="493" spans="1:6" s="229" customFormat="1" ht="12.75">
      <c r="A493" s="243"/>
      <c r="C493" s="243"/>
      <c r="D493" s="243"/>
      <c r="E493" s="244"/>
      <c r="F493" s="244"/>
    </row>
    <row r="494" spans="1:6" s="229" customFormat="1" ht="12.75">
      <c r="A494" s="243"/>
      <c r="C494" s="243"/>
      <c r="D494" s="243"/>
      <c r="E494" s="244"/>
      <c r="F494" s="244"/>
    </row>
    <row r="495" spans="1:6" s="229" customFormat="1" ht="9.75" customHeight="1">
      <c r="A495" s="243"/>
      <c r="C495" s="243"/>
      <c r="D495" s="243"/>
      <c r="E495" s="244"/>
      <c r="F495" s="244"/>
    </row>
    <row r="496" spans="2:4" ht="13.5" customHeight="1">
      <c r="B496" s="245"/>
      <c r="C496" s="234"/>
      <c r="D496" s="234"/>
    </row>
    <row r="497" spans="2:4" ht="9" customHeight="1">
      <c r="B497" s="245"/>
      <c r="C497" s="234"/>
      <c r="D497" s="234"/>
    </row>
    <row r="498" spans="1:6" s="229" customFormat="1" ht="12.75">
      <c r="A498" s="243"/>
      <c r="C498" s="243"/>
      <c r="D498" s="243"/>
      <c r="E498" s="244"/>
      <c r="F498" s="244"/>
    </row>
    <row r="499" spans="1:6" s="229" customFormat="1" ht="12.75">
      <c r="A499" s="243"/>
      <c r="C499" s="243"/>
      <c r="D499" s="243"/>
      <c r="E499" s="244"/>
      <c r="F499" s="244"/>
    </row>
    <row r="500" spans="1:6" s="229" customFormat="1" ht="12.75">
      <c r="A500" s="243"/>
      <c r="C500" s="243"/>
      <c r="D500" s="243"/>
      <c r="E500" s="244"/>
      <c r="F500" s="244"/>
    </row>
    <row r="501" spans="1:6" s="229" customFormat="1" ht="12.75">
      <c r="A501" s="243"/>
      <c r="C501" s="243"/>
      <c r="D501" s="243"/>
      <c r="E501" s="244"/>
      <c r="F501" s="244"/>
    </row>
    <row r="502" spans="1:6" s="229" customFormat="1" ht="12.75">
      <c r="A502" s="243"/>
      <c r="C502" s="243"/>
      <c r="D502" s="243"/>
      <c r="E502" s="244"/>
      <c r="F502" s="244"/>
    </row>
    <row r="503" spans="1:6" s="229" customFormat="1" ht="12.75">
      <c r="A503" s="243"/>
      <c r="C503" s="243"/>
      <c r="D503" s="243"/>
      <c r="E503" s="244"/>
      <c r="F503" s="244"/>
    </row>
    <row r="504" spans="1:6" s="229" customFormat="1" ht="12.75">
      <c r="A504" s="243"/>
      <c r="C504" s="243"/>
      <c r="D504" s="243"/>
      <c r="E504" s="244"/>
      <c r="F504" s="244"/>
    </row>
    <row r="505" spans="1:6" s="229" customFormat="1" ht="12.75">
      <c r="A505" s="243"/>
      <c r="C505" s="243"/>
      <c r="D505" s="243"/>
      <c r="E505" s="244"/>
      <c r="F505" s="244"/>
    </row>
    <row r="506" spans="1:6" s="229" customFormat="1" ht="12.75">
      <c r="A506" s="243"/>
      <c r="C506" s="243"/>
      <c r="D506" s="243"/>
      <c r="E506" s="244"/>
      <c r="F506" s="244"/>
    </row>
    <row r="507" spans="1:6" s="229" customFormat="1" ht="12.75">
      <c r="A507" s="243"/>
      <c r="C507" s="243"/>
      <c r="D507" s="243"/>
      <c r="E507" s="244"/>
      <c r="F507" s="244"/>
    </row>
    <row r="508" spans="1:6" s="229" customFormat="1" ht="12.75">
      <c r="A508" s="243"/>
      <c r="C508" s="243"/>
      <c r="D508" s="243"/>
      <c r="E508" s="244"/>
      <c r="F508" s="244"/>
    </row>
    <row r="509" spans="1:6" s="229" customFormat="1" ht="12.75">
      <c r="A509" s="243"/>
      <c r="C509" s="243"/>
      <c r="D509" s="243"/>
      <c r="E509" s="244"/>
      <c r="F509" s="244"/>
    </row>
    <row r="510" spans="1:6" s="229" customFormat="1" ht="12.75">
      <c r="A510" s="243"/>
      <c r="C510" s="243"/>
      <c r="D510" s="243"/>
      <c r="E510" s="244"/>
      <c r="F510" s="244"/>
    </row>
    <row r="511" spans="1:6" s="229" customFormat="1" ht="12.75">
      <c r="A511" s="243"/>
      <c r="C511" s="243"/>
      <c r="D511" s="243"/>
      <c r="E511" s="244"/>
      <c r="F511" s="244"/>
    </row>
    <row r="512" spans="1:6" s="229" customFormat="1" ht="12.75" customHeight="1">
      <c r="A512" s="243"/>
      <c r="C512" s="243"/>
      <c r="D512" s="243"/>
      <c r="E512" s="244"/>
      <c r="F512" s="244"/>
    </row>
    <row r="513" spans="1:6" s="229" customFormat="1" ht="12.75" customHeight="1">
      <c r="A513" s="243"/>
      <c r="C513" s="243"/>
      <c r="D513" s="243"/>
      <c r="E513" s="244"/>
      <c r="F513" s="244"/>
    </row>
    <row r="514" spans="1:6" s="229" customFormat="1" ht="12.75" customHeight="1">
      <c r="A514" s="243"/>
      <c r="C514" s="243"/>
      <c r="D514" s="243"/>
      <c r="E514" s="244"/>
      <c r="F514" s="244"/>
    </row>
    <row r="515" spans="1:6" s="229" customFormat="1" ht="12.75">
      <c r="A515" s="243"/>
      <c r="C515" s="243"/>
      <c r="D515" s="243"/>
      <c r="E515" s="244"/>
      <c r="F515" s="244"/>
    </row>
    <row r="516" spans="1:6" s="229" customFormat="1" ht="12" customHeight="1">
      <c r="A516" s="243"/>
      <c r="C516" s="243"/>
      <c r="D516" s="243"/>
      <c r="E516" s="244"/>
      <c r="F516" s="244"/>
    </row>
    <row r="517" spans="1:6" s="229" customFormat="1" ht="12.75">
      <c r="A517" s="243"/>
      <c r="C517" s="243"/>
      <c r="D517" s="243"/>
      <c r="E517" s="244"/>
      <c r="F517" s="244"/>
    </row>
    <row r="518" spans="1:6" s="229" customFormat="1" ht="12.75">
      <c r="A518" s="243"/>
      <c r="C518" s="243"/>
      <c r="D518" s="243"/>
      <c r="E518" s="244"/>
      <c r="F518" s="244"/>
    </row>
    <row r="519" spans="1:6" s="229" customFormat="1" ht="12.75">
      <c r="A519" s="243"/>
      <c r="C519" s="243"/>
      <c r="D519" s="243"/>
      <c r="E519" s="244"/>
      <c r="F519" s="244"/>
    </row>
    <row r="520" spans="1:6" s="229" customFormat="1" ht="12.75">
      <c r="A520" s="243"/>
      <c r="C520" s="243"/>
      <c r="D520" s="243"/>
      <c r="E520" s="244"/>
      <c r="F520" s="244"/>
    </row>
    <row r="521" spans="1:6" s="229" customFormat="1" ht="12.75">
      <c r="A521" s="243"/>
      <c r="C521" s="243"/>
      <c r="D521" s="243"/>
      <c r="E521" s="244"/>
      <c r="F521" s="244"/>
    </row>
    <row r="522" spans="1:6" s="229" customFormat="1" ht="12.75">
      <c r="A522" s="243"/>
      <c r="B522" s="253"/>
      <c r="C522" s="243"/>
      <c r="D522" s="243"/>
      <c r="E522" s="244"/>
      <c r="F522" s="244"/>
    </row>
    <row r="523" spans="1:6" s="229" customFormat="1" ht="12.75">
      <c r="A523" s="243"/>
      <c r="C523" s="243"/>
      <c r="D523" s="243"/>
      <c r="E523" s="244"/>
      <c r="F523" s="244"/>
    </row>
    <row r="524" spans="1:6" s="229" customFormat="1" ht="12.75">
      <c r="A524" s="243"/>
      <c r="C524" s="243"/>
      <c r="D524" s="243"/>
      <c r="E524" s="244"/>
      <c r="F524" s="244"/>
    </row>
    <row r="525" spans="1:6" s="229" customFormat="1" ht="12.75">
      <c r="A525" s="243"/>
      <c r="C525" s="243"/>
      <c r="D525" s="243"/>
      <c r="E525" s="244"/>
      <c r="F525" s="244"/>
    </row>
    <row r="526" spans="1:6" s="229" customFormat="1" ht="12.75">
      <c r="A526" s="243"/>
      <c r="C526" s="243"/>
      <c r="D526" s="243"/>
      <c r="E526" s="244"/>
      <c r="F526" s="244"/>
    </row>
    <row r="527" spans="2:4" ht="15.75">
      <c r="B527" s="245"/>
      <c r="C527" s="234"/>
      <c r="D527" s="234"/>
    </row>
    <row r="528" spans="2:4" ht="15.75">
      <c r="B528" s="245"/>
      <c r="C528" s="234"/>
      <c r="D528" s="234"/>
    </row>
    <row r="529" spans="1:6" s="229" customFormat="1" ht="12.75">
      <c r="A529" s="243"/>
      <c r="C529" s="243"/>
      <c r="D529" s="243"/>
      <c r="E529" s="244"/>
      <c r="F529" s="244"/>
    </row>
    <row r="530" spans="1:6" s="229" customFormat="1" ht="12.75">
      <c r="A530" s="243"/>
      <c r="C530" s="243"/>
      <c r="D530" s="243"/>
      <c r="E530" s="244"/>
      <c r="F530" s="244"/>
    </row>
    <row r="531" spans="1:6" s="229" customFormat="1" ht="12.75">
      <c r="A531" s="243"/>
      <c r="C531" s="243"/>
      <c r="D531" s="243"/>
      <c r="E531" s="244"/>
      <c r="F531" s="244"/>
    </row>
    <row r="532" spans="1:6" s="229" customFormat="1" ht="12.75">
      <c r="A532" s="243"/>
      <c r="C532" s="243"/>
      <c r="D532" s="243"/>
      <c r="E532" s="244"/>
      <c r="F532" s="244"/>
    </row>
    <row r="533" spans="1:6" s="229" customFormat="1" ht="13.5" customHeight="1">
      <c r="A533" s="243"/>
      <c r="C533" s="243"/>
      <c r="D533" s="243"/>
      <c r="E533" s="244"/>
      <c r="F533" s="244"/>
    </row>
    <row r="534" spans="1:6" s="229" customFormat="1" ht="12.75">
      <c r="A534" s="243"/>
      <c r="C534" s="243"/>
      <c r="D534" s="243"/>
      <c r="E534" s="244"/>
      <c r="F534" s="244"/>
    </row>
    <row r="535" spans="1:6" s="229" customFormat="1" ht="12.75">
      <c r="A535" s="243"/>
      <c r="C535" s="243"/>
      <c r="D535" s="243"/>
      <c r="E535" s="244"/>
      <c r="F535" s="244"/>
    </row>
    <row r="536" spans="1:6" s="229" customFormat="1" ht="12.75">
      <c r="A536" s="243"/>
      <c r="C536" s="243"/>
      <c r="D536" s="243"/>
      <c r="E536" s="244"/>
      <c r="F536" s="244"/>
    </row>
    <row r="537" spans="1:6" s="229" customFormat="1" ht="12.75">
      <c r="A537" s="243"/>
      <c r="C537" s="243"/>
      <c r="D537" s="243"/>
      <c r="E537" s="244"/>
      <c r="F537" s="244"/>
    </row>
    <row r="538" spans="1:6" s="229" customFormat="1" ht="12.75">
      <c r="A538" s="243"/>
      <c r="C538" s="243"/>
      <c r="D538" s="243"/>
      <c r="E538" s="244"/>
      <c r="F538" s="244"/>
    </row>
    <row r="539" spans="1:6" s="229" customFormat="1" ht="12.75">
      <c r="A539" s="243"/>
      <c r="C539" s="243"/>
      <c r="D539" s="243"/>
      <c r="E539" s="244"/>
      <c r="F539" s="244"/>
    </row>
    <row r="540" spans="1:6" s="229" customFormat="1" ht="12.75">
      <c r="A540" s="243"/>
      <c r="C540" s="243"/>
      <c r="D540" s="243"/>
      <c r="E540" s="244"/>
      <c r="F540" s="244"/>
    </row>
    <row r="541" spans="1:6" s="229" customFormat="1" ht="12.75">
      <c r="A541" s="243"/>
      <c r="C541" s="243"/>
      <c r="D541" s="243"/>
      <c r="E541" s="244"/>
      <c r="F541" s="244"/>
    </row>
    <row r="542" spans="1:6" s="229" customFormat="1" ht="12.75">
      <c r="A542" s="243"/>
      <c r="C542" s="243"/>
      <c r="D542" s="243"/>
      <c r="E542" s="244"/>
      <c r="F542" s="244"/>
    </row>
    <row r="543" spans="1:6" s="229" customFormat="1" ht="12.75">
      <c r="A543" s="243"/>
      <c r="C543" s="243"/>
      <c r="D543" s="243"/>
      <c r="E543" s="244"/>
      <c r="F543" s="244"/>
    </row>
    <row r="544" spans="1:6" s="229" customFormat="1" ht="12.75">
      <c r="A544" s="243"/>
      <c r="C544" s="243"/>
      <c r="D544" s="243"/>
      <c r="E544" s="244"/>
      <c r="F544" s="244"/>
    </row>
    <row r="545" spans="1:6" s="229" customFormat="1" ht="12.75">
      <c r="A545" s="243"/>
      <c r="C545" s="243"/>
      <c r="D545" s="243"/>
      <c r="E545" s="244"/>
      <c r="F545" s="244"/>
    </row>
    <row r="546" spans="1:6" s="229" customFormat="1" ht="12.75">
      <c r="A546" s="243"/>
      <c r="C546" s="243"/>
      <c r="D546" s="243"/>
      <c r="E546" s="244"/>
      <c r="F546" s="244"/>
    </row>
    <row r="547" spans="1:6" s="229" customFormat="1" ht="12.75">
      <c r="A547" s="243"/>
      <c r="C547" s="243"/>
      <c r="D547" s="243"/>
      <c r="E547" s="244"/>
      <c r="F547" s="244"/>
    </row>
    <row r="548" spans="1:6" s="229" customFormat="1" ht="12.75">
      <c r="A548" s="243"/>
      <c r="C548" s="243"/>
      <c r="D548" s="243"/>
      <c r="E548" s="244"/>
      <c r="F548" s="244"/>
    </row>
    <row r="549" spans="1:6" s="229" customFormat="1" ht="12.75">
      <c r="A549" s="243"/>
      <c r="C549" s="243"/>
      <c r="D549" s="243"/>
      <c r="E549" s="244"/>
      <c r="F549" s="244"/>
    </row>
    <row r="550" spans="1:6" s="229" customFormat="1" ht="12.75">
      <c r="A550" s="243"/>
      <c r="C550" s="243"/>
      <c r="D550" s="243"/>
      <c r="E550" s="244"/>
      <c r="F550" s="244"/>
    </row>
    <row r="551" spans="1:6" s="229" customFormat="1" ht="12.75">
      <c r="A551" s="243"/>
      <c r="C551" s="243"/>
      <c r="D551" s="243"/>
      <c r="E551" s="244"/>
      <c r="F551" s="244"/>
    </row>
    <row r="552" spans="1:6" s="229" customFormat="1" ht="12.75" customHeight="1">
      <c r="A552" s="243"/>
      <c r="C552" s="243"/>
      <c r="D552" s="243"/>
      <c r="E552" s="244"/>
      <c r="F552" s="244"/>
    </row>
    <row r="553" spans="1:6" s="229" customFormat="1" ht="12.75" customHeight="1">
      <c r="A553" s="243"/>
      <c r="C553" s="243"/>
      <c r="D553" s="243"/>
      <c r="E553" s="244"/>
      <c r="F553" s="244"/>
    </row>
    <row r="554" spans="1:6" s="229" customFormat="1" ht="12.75" customHeight="1">
      <c r="A554" s="243"/>
      <c r="C554" s="243"/>
      <c r="D554" s="243"/>
      <c r="E554" s="244"/>
      <c r="F554" s="244"/>
    </row>
    <row r="555" spans="1:6" s="229" customFormat="1" ht="12.75" customHeight="1">
      <c r="A555" s="243"/>
      <c r="C555" s="243"/>
      <c r="D555" s="243"/>
      <c r="E555" s="244"/>
      <c r="F555" s="244"/>
    </row>
    <row r="556" spans="1:6" s="229" customFormat="1" ht="12.75" customHeight="1">
      <c r="A556" s="243"/>
      <c r="C556" s="243"/>
      <c r="D556" s="243"/>
      <c r="E556" s="244"/>
      <c r="F556" s="244"/>
    </row>
    <row r="557" spans="1:6" s="229" customFormat="1" ht="12.75">
      <c r="A557" s="243"/>
      <c r="C557" s="243"/>
      <c r="D557" s="243"/>
      <c r="E557" s="244"/>
      <c r="F557" s="244"/>
    </row>
    <row r="558" spans="1:6" s="229" customFormat="1" ht="12.75">
      <c r="A558" s="243"/>
      <c r="C558" s="243"/>
      <c r="D558" s="243"/>
      <c r="E558" s="244"/>
      <c r="F558" s="244"/>
    </row>
    <row r="559" spans="1:6" s="229" customFormat="1" ht="12" customHeight="1">
      <c r="A559" s="243"/>
      <c r="C559" s="243"/>
      <c r="D559" s="243"/>
      <c r="E559" s="244"/>
      <c r="F559" s="244"/>
    </row>
    <row r="560" spans="1:6" s="229" customFormat="1" ht="12.75">
      <c r="A560" s="243"/>
      <c r="C560" s="243"/>
      <c r="D560" s="243"/>
      <c r="E560" s="244"/>
      <c r="F560" s="244"/>
    </row>
    <row r="561" spans="1:6" s="229" customFormat="1" ht="12.75">
      <c r="A561" s="243"/>
      <c r="C561" s="243"/>
      <c r="D561" s="243"/>
      <c r="E561" s="244"/>
      <c r="F561" s="244"/>
    </row>
    <row r="562" spans="1:6" s="229" customFormat="1" ht="12.75">
      <c r="A562" s="243"/>
      <c r="C562" s="243"/>
      <c r="D562" s="243"/>
      <c r="E562" s="244"/>
      <c r="F562" s="244"/>
    </row>
    <row r="563" spans="1:6" s="229" customFormat="1" ht="12.75">
      <c r="A563" s="243"/>
      <c r="C563" s="243"/>
      <c r="D563" s="243"/>
      <c r="E563" s="244"/>
      <c r="F563" s="244"/>
    </row>
    <row r="564" spans="1:6" s="229" customFormat="1" ht="15" customHeight="1">
      <c r="A564" s="243"/>
      <c r="C564" s="243"/>
      <c r="D564" s="243"/>
      <c r="E564" s="244"/>
      <c r="F564" s="244"/>
    </row>
    <row r="565" spans="1:6" s="229" customFormat="1" ht="12.75">
      <c r="A565" s="243"/>
      <c r="C565" s="243"/>
      <c r="D565" s="243"/>
      <c r="E565" s="244"/>
      <c r="F565" s="244"/>
    </row>
    <row r="566" spans="1:6" s="229" customFormat="1" ht="12.75">
      <c r="A566" s="243"/>
      <c r="C566" s="243"/>
      <c r="D566" s="243"/>
      <c r="E566" s="244"/>
      <c r="F566" s="244"/>
    </row>
    <row r="567" spans="1:6" s="229" customFormat="1" ht="12.75">
      <c r="A567" s="243"/>
      <c r="C567" s="243"/>
      <c r="D567" s="243"/>
      <c r="E567" s="244"/>
      <c r="F567" s="244"/>
    </row>
    <row r="568" spans="1:6" s="229" customFormat="1" ht="12.75">
      <c r="A568" s="243"/>
      <c r="C568" s="243"/>
      <c r="D568" s="243"/>
      <c r="E568" s="244"/>
      <c r="F568" s="244"/>
    </row>
    <row r="569" spans="1:6" s="229" customFormat="1" ht="12.75">
      <c r="A569" s="243"/>
      <c r="C569" s="243"/>
      <c r="D569" s="243"/>
      <c r="E569" s="244"/>
      <c r="F569" s="244"/>
    </row>
    <row r="570" spans="1:6" s="229" customFormat="1" ht="12.75">
      <c r="A570" s="243"/>
      <c r="C570" s="243"/>
      <c r="D570" s="243"/>
      <c r="E570" s="244"/>
      <c r="F570" s="244"/>
    </row>
    <row r="571" spans="1:6" s="229" customFormat="1" ht="12.75">
      <c r="A571" s="243"/>
      <c r="B571" s="253"/>
      <c r="C571" s="243"/>
      <c r="D571" s="243"/>
      <c r="E571" s="244"/>
      <c r="F571" s="244"/>
    </row>
    <row r="572" spans="1:6" s="229" customFormat="1" ht="12.75">
      <c r="A572" s="243"/>
      <c r="C572" s="243"/>
      <c r="D572" s="243"/>
      <c r="E572" s="244"/>
      <c r="F572" s="244"/>
    </row>
    <row r="573" spans="1:6" s="229" customFormat="1" ht="12.75">
      <c r="A573" s="243"/>
      <c r="C573" s="243"/>
      <c r="D573" s="243"/>
      <c r="E573" s="244"/>
      <c r="F573" s="244"/>
    </row>
    <row r="574" spans="1:6" s="229" customFormat="1" ht="12.75">
      <c r="A574" s="243"/>
      <c r="C574" s="243"/>
      <c r="D574" s="243"/>
      <c r="E574" s="244"/>
      <c r="F574" s="244"/>
    </row>
    <row r="575" spans="1:6" s="229" customFormat="1" ht="12.75">
      <c r="A575" s="243"/>
      <c r="C575" s="243"/>
      <c r="D575" s="243"/>
      <c r="E575" s="244"/>
      <c r="F575" s="244"/>
    </row>
    <row r="576" spans="1:6" s="229" customFormat="1" ht="12.75">
      <c r="A576" s="243"/>
      <c r="C576" s="243"/>
      <c r="D576" s="243"/>
      <c r="E576" s="244"/>
      <c r="F576" s="244"/>
    </row>
    <row r="577" spans="2:4" ht="15.75">
      <c r="B577" s="245"/>
      <c r="C577" s="234"/>
      <c r="D577" s="234"/>
    </row>
    <row r="578" spans="2:4" ht="15.75">
      <c r="B578" s="245"/>
      <c r="C578" s="234"/>
      <c r="D578" s="234"/>
    </row>
    <row r="579" spans="1:6" s="229" customFormat="1" ht="12.75">
      <c r="A579" s="243"/>
      <c r="C579" s="243"/>
      <c r="D579" s="243"/>
      <c r="E579" s="244"/>
      <c r="F579" s="244"/>
    </row>
    <row r="580" spans="1:6" s="229" customFormat="1" ht="12.75">
      <c r="A580" s="243"/>
      <c r="B580" s="251"/>
      <c r="C580" s="243"/>
      <c r="D580" s="243"/>
      <c r="E580" s="244"/>
      <c r="F580" s="244"/>
    </row>
    <row r="581" spans="1:6" s="229" customFormat="1" ht="12.75">
      <c r="A581" s="243"/>
      <c r="B581" s="251"/>
      <c r="C581" s="243"/>
      <c r="D581" s="243"/>
      <c r="E581" s="244"/>
      <c r="F581" s="244"/>
    </row>
    <row r="582" spans="1:6" s="229" customFormat="1" ht="12.75">
      <c r="A582" s="243"/>
      <c r="B582" s="251"/>
      <c r="C582" s="243"/>
      <c r="D582" s="243"/>
      <c r="E582" s="244"/>
      <c r="F582" s="244"/>
    </row>
    <row r="583" spans="1:6" s="229" customFormat="1" ht="13.5" customHeight="1">
      <c r="A583" s="243"/>
      <c r="B583" s="251"/>
      <c r="C583" s="243"/>
      <c r="D583" s="243"/>
      <c r="E583" s="244"/>
      <c r="F583" s="244"/>
    </row>
    <row r="584" spans="1:6" s="229" customFormat="1" ht="12.75">
      <c r="A584" s="243"/>
      <c r="C584" s="243"/>
      <c r="D584" s="243"/>
      <c r="E584" s="244"/>
      <c r="F584" s="244"/>
    </row>
    <row r="585" spans="1:6" s="229" customFormat="1" ht="12.75">
      <c r="A585" s="243"/>
      <c r="B585" s="251"/>
      <c r="C585" s="243"/>
      <c r="D585" s="243"/>
      <c r="E585" s="244"/>
      <c r="F585" s="244"/>
    </row>
    <row r="586" spans="1:6" s="229" customFormat="1" ht="12.75">
      <c r="A586" s="243"/>
      <c r="B586" s="251"/>
      <c r="C586" s="243"/>
      <c r="D586" s="243"/>
      <c r="E586" s="244"/>
      <c r="F586" s="244"/>
    </row>
    <row r="587" spans="1:6" s="229" customFormat="1" ht="12.75">
      <c r="A587" s="243"/>
      <c r="B587" s="251"/>
      <c r="C587" s="243"/>
      <c r="D587" s="243"/>
      <c r="E587" s="244"/>
      <c r="F587" s="244"/>
    </row>
    <row r="588" spans="1:6" s="229" customFormat="1" ht="12.75">
      <c r="A588" s="243"/>
      <c r="B588" s="251"/>
      <c r="C588" s="243"/>
      <c r="D588" s="243"/>
      <c r="E588" s="244"/>
      <c r="F588" s="244"/>
    </row>
    <row r="589" spans="1:6" s="229" customFormat="1" ht="12.75">
      <c r="A589" s="243"/>
      <c r="B589" s="251"/>
      <c r="C589" s="243"/>
      <c r="D589" s="243"/>
      <c r="E589" s="244"/>
      <c r="F589" s="244"/>
    </row>
    <row r="590" spans="1:6" s="229" customFormat="1" ht="14.25" customHeight="1">
      <c r="A590" s="243"/>
      <c r="B590" s="251"/>
      <c r="C590" s="243"/>
      <c r="D590" s="243"/>
      <c r="E590" s="244"/>
      <c r="F590" s="244"/>
    </row>
    <row r="591" spans="1:6" s="229" customFormat="1" ht="12.75" customHeight="1">
      <c r="A591" s="243"/>
      <c r="B591" s="251"/>
      <c r="C591" s="243"/>
      <c r="D591" s="243"/>
      <c r="E591" s="244"/>
      <c r="F591" s="244"/>
    </row>
    <row r="592" spans="1:6" s="229" customFormat="1" ht="12.75">
      <c r="A592" s="243"/>
      <c r="B592" s="251"/>
      <c r="C592" s="243"/>
      <c r="D592" s="243"/>
      <c r="E592" s="244"/>
      <c r="F592" s="244"/>
    </row>
    <row r="593" spans="1:6" s="229" customFormat="1" ht="12.75">
      <c r="A593" s="243"/>
      <c r="B593" s="251"/>
      <c r="C593" s="243"/>
      <c r="D593" s="243"/>
      <c r="E593" s="244"/>
      <c r="F593" s="244"/>
    </row>
    <row r="594" spans="1:6" s="229" customFormat="1" ht="12" customHeight="1">
      <c r="A594" s="243"/>
      <c r="B594" s="251"/>
      <c r="C594" s="243"/>
      <c r="D594" s="243"/>
      <c r="E594" s="244"/>
      <c r="F594" s="244"/>
    </row>
    <row r="595" spans="1:6" s="229" customFormat="1" ht="12.75">
      <c r="A595" s="243"/>
      <c r="C595" s="243"/>
      <c r="D595" s="243"/>
      <c r="E595" s="244"/>
      <c r="F595" s="244"/>
    </row>
    <row r="596" spans="1:6" s="229" customFormat="1" ht="12.75">
      <c r="A596" s="243"/>
      <c r="C596" s="243"/>
      <c r="D596" s="243"/>
      <c r="E596" s="244"/>
      <c r="F596" s="244"/>
    </row>
    <row r="597" spans="1:6" s="229" customFormat="1" ht="12.75">
      <c r="A597" s="243"/>
      <c r="C597" s="243"/>
      <c r="D597" s="243"/>
      <c r="E597" s="244"/>
      <c r="F597" s="244"/>
    </row>
    <row r="598" spans="1:6" s="229" customFormat="1" ht="12.75">
      <c r="A598" s="243"/>
      <c r="B598" s="251"/>
      <c r="C598" s="243"/>
      <c r="D598" s="243"/>
      <c r="E598" s="244"/>
      <c r="F598" s="244"/>
    </row>
    <row r="599" spans="1:6" s="229" customFormat="1" ht="12.75">
      <c r="A599" s="243"/>
      <c r="B599" s="251"/>
      <c r="C599" s="243"/>
      <c r="D599" s="243"/>
      <c r="E599" s="244"/>
      <c r="F599" s="244"/>
    </row>
    <row r="600" spans="1:6" s="229" customFormat="1" ht="12.75">
      <c r="A600" s="243"/>
      <c r="B600" s="251"/>
      <c r="C600" s="243"/>
      <c r="D600" s="243"/>
      <c r="E600" s="244"/>
      <c r="F600" s="244"/>
    </row>
    <row r="601" spans="1:6" s="229" customFormat="1" ht="12.75">
      <c r="A601" s="243"/>
      <c r="B601" s="251"/>
      <c r="C601" s="243"/>
      <c r="D601" s="243"/>
      <c r="E601" s="244"/>
      <c r="F601" s="244"/>
    </row>
    <row r="602" spans="1:6" s="229" customFormat="1" ht="12.75">
      <c r="A602" s="243"/>
      <c r="B602" s="251"/>
      <c r="C602" s="243"/>
      <c r="D602" s="243"/>
      <c r="E602" s="244"/>
      <c r="F602" s="244"/>
    </row>
    <row r="603" spans="1:6" s="229" customFormat="1" ht="12.75">
      <c r="A603" s="243"/>
      <c r="C603" s="243"/>
      <c r="D603" s="243"/>
      <c r="E603" s="244"/>
      <c r="F603" s="244"/>
    </row>
    <row r="604" spans="1:6" s="229" customFormat="1" ht="12.75">
      <c r="A604" s="243"/>
      <c r="B604" s="251"/>
      <c r="C604" s="243"/>
      <c r="D604" s="243"/>
      <c r="E604" s="244"/>
      <c r="F604" s="244"/>
    </row>
    <row r="605" spans="1:6" s="229" customFormat="1" ht="12.75">
      <c r="A605" s="243"/>
      <c r="C605" s="243"/>
      <c r="D605" s="243"/>
      <c r="E605" s="244"/>
      <c r="F605" s="244"/>
    </row>
    <row r="606" spans="2:4" ht="15.75">
      <c r="B606" s="245"/>
      <c r="C606" s="234"/>
      <c r="D606" s="234"/>
    </row>
    <row r="607" spans="2:4" ht="15.75">
      <c r="B607" s="245"/>
      <c r="C607" s="234"/>
      <c r="D607" s="234"/>
    </row>
    <row r="608" spans="1:6" s="229" customFormat="1" ht="12.75">
      <c r="A608" s="243"/>
      <c r="C608" s="243"/>
      <c r="D608" s="243"/>
      <c r="E608" s="244"/>
      <c r="F608" s="244"/>
    </row>
    <row r="609" spans="1:6" s="229" customFormat="1" ht="12.75">
      <c r="A609" s="243"/>
      <c r="C609" s="243"/>
      <c r="D609" s="243"/>
      <c r="E609" s="244"/>
      <c r="F609" s="244"/>
    </row>
    <row r="610" spans="1:6" s="229" customFormat="1" ht="12.75">
      <c r="A610" s="243"/>
      <c r="C610" s="243"/>
      <c r="D610" s="243"/>
      <c r="E610" s="244"/>
      <c r="F610" s="244"/>
    </row>
    <row r="611" spans="1:6" s="229" customFormat="1" ht="12.75">
      <c r="A611" s="243"/>
      <c r="C611" s="243"/>
      <c r="D611" s="243"/>
      <c r="E611" s="244"/>
      <c r="F611" s="244"/>
    </row>
    <row r="612" spans="1:6" s="229" customFormat="1" ht="12.75">
      <c r="A612" s="243"/>
      <c r="C612" s="243"/>
      <c r="D612" s="243"/>
      <c r="E612" s="244"/>
      <c r="F612" s="244"/>
    </row>
    <row r="613" spans="1:6" s="229" customFormat="1" ht="12.75">
      <c r="A613" s="243"/>
      <c r="C613" s="243"/>
      <c r="D613" s="243"/>
      <c r="E613" s="244"/>
      <c r="F613" s="244"/>
    </row>
    <row r="614" spans="1:6" s="229" customFormat="1" ht="12.75">
      <c r="A614" s="243"/>
      <c r="C614" s="243"/>
      <c r="D614" s="243"/>
      <c r="E614" s="244"/>
      <c r="F614" s="244"/>
    </row>
    <row r="615" spans="1:6" s="229" customFormat="1" ht="12.75">
      <c r="A615" s="243"/>
      <c r="C615" s="243"/>
      <c r="D615" s="243"/>
      <c r="E615" s="244"/>
      <c r="F615" s="244"/>
    </row>
    <row r="616" spans="1:6" s="229" customFormat="1" ht="12.75">
      <c r="A616" s="243"/>
      <c r="C616" s="243"/>
      <c r="D616" s="243"/>
      <c r="E616" s="244"/>
      <c r="F616" s="244"/>
    </row>
    <row r="617" spans="1:6" s="229" customFormat="1" ht="12.75" customHeight="1">
      <c r="A617" s="243"/>
      <c r="C617" s="243"/>
      <c r="D617" s="243"/>
      <c r="E617" s="244"/>
      <c r="F617" s="244"/>
    </row>
    <row r="618" spans="1:6" s="229" customFormat="1" ht="12.75" customHeight="1">
      <c r="A618" s="243"/>
      <c r="C618" s="243"/>
      <c r="D618" s="243"/>
      <c r="E618" s="244"/>
      <c r="F618" s="244"/>
    </row>
    <row r="619" spans="1:6" s="229" customFormat="1" ht="12.75">
      <c r="A619" s="243"/>
      <c r="C619" s="243"/>
      <c r="D619" s="243"/>
      <c r="E619" s="244"/>
      <c r="F619" s="244"/>
    </row>
    <row r="620" spans="1:6" s="229" customFormat="1" ht="12.75">
      <c r="A620" s="243"/>
      <c r="C620" s="243"/>
      <c r="D620" s="243"/>
      <c r="E620" s="244"/>
      <c r="F620" s="244"/>
    </row>
    <row r="621" spans="1:6" s="229" customFormat="1" ht="12.75">
      <c r="A621" s="243"/>
      <c r="C621" s="243"/>
      <c r="D621" s="243"/>
      <c r="E621" s="244"/>
      <c r="F621" s="244"/>
    </row>
    <row r="622" spans="1:6" s="229" customFormat="1" ht="12.75">
      <c r="A622" s="243"/>
      <c r="B622" s="251"/>
      <c r="C622" s="243"/>
      <c r="D622" s="243"/>
      <c r="E622" s="244"/>
      <c r="F622" s="244"/>
    </row>
    <row r="623" spans="1:6" s="229" customFormat="1" ht="12" customHeight="1">
      <c r="A623" s="243"/>
      <c r="C623" s="243"/>
      <c r="D623" s="243"/>
      <c r="E623" s="244"/>
      <c r="F623" s="244"/>
    </row>
    <row r="624" spans="1:6" s="229" customFormat="1" ht="12.75">
      <c r="A624" s="243"/>
      <c r="C624" s="243"/>
      <c r="D624" s="243"/>
      <c r="E624" s="244"/>
      <c r="F624" s="244"/>
    </row>
    <row r="625" spans="1:6" s="229" customFormat="1" ht="12.75">
      <c r="A625" s="243"/>
      <c r="C625" s="243"/>
      <c r="D625" s="243"/>
      <c r="E625" s="244"/>
      <c r="F625" s="244"/>
    </row>
    <row r="626" spans="1:6" s="229" customFormat="1" ht="12.75">
      <c r="A626" s="243"/>
      <c r="C626" s="243"/>
      <c r="D626" s="243"/>
      <c r="E626" s="244"/>
      <c r="F626" s="244"/>
    </row>
    <row r="627" spans="1:6" s="229" customFormat="1" ht="12.75">
      <c r="A627" s="243"/>
      <c r="C627" s="243"/>
      <c r="D627" s="243"/>
      <c r="E627" s="244"/>
      <c r="F627" s="244"/>
    </row>
    <row r="628" spans="1:6" s="229" customFormat="1" ht="12.75">
      <c r="A628" s="243"/>
      <c r="B628" s="253"/>
      <c r="C628" s="243"/>
      <c r="D628" s="243"/>
      <c r="E628" s="244"/>
      <c r="F628" s="244"/>
    </row>
    <row r="629" spans="1:6" s="229" customFormat="1" ht="12.75">
      <c r="A629" s="243"/>
      <c r="C629" s="243"/>
      <c r="D629" s="243"/>
      <c r="E629" s="244"/>
      <c r="F629" s="244"/>
    </row>
    <row r="630" spans="1:6" s="229" customFormat="1" ht="12.75">
      <c r="A630" s="243"/>
      <c r="C630" s="243"/>
      <c r="D630" s="243"/>
      <c r="E630" s="244"/>
      <c r="F630" s="244"/>
    </row>
    <row r="631" spans="1:6" s="229" customFormat="1" ht="12.75">
      <c r="A631" s="243"/>
      <c r="C631" s="243"/>
      <c r="D631" s="243"/>
      <c r="E631" s="244"/>
      <c r="F631" s="244"/>
    </row>
    <row r="632" spans="1:6" s="229" customFormat="1" ht="12.75">
      <c r="A632" s="243"/>
      <c r="C632" s="243"/>
      <c r="D632" s="243"/>
      <c r="E632" s="244"/>
      <c r="F632" s="244"/>
    </row>
    <row r="633" spans="1:6" s="229" customFormat="1" ht="12.75">
      <c r="A633" s="243"/>
      <c r="C633" s="243"/>
      <c r="D633" s="243"/>
      <c r="E633" s="244"/>
      <c r="F633" s="244"/>
    </row>
    <row r="634" spans="1:6" s="229" customFormat="1" ht="40.5" customHeight="1">
      <c r="A634" s="243"/>
      <c r="B634" s="276"/>
      <c r="C634" s="277"/>
      <c r="D634" s="277"/>
      <c r="E634" s="244"/>
      <c r="F634" s="244"/>
    </row>
    <row r="635" spans="1:6" s="229" customFormat="1" ht="12.75">
      <c r="A635" s="243"/>
      <c r="C635" s="243"/>
      <c r="D635" s="243"/>
      <c r="E635" s="244"/>
      <c r="F635" s="244"/>
    </row>
    <row r="636" spans="1:6" s="258" customFormat="1" ht="16.5" customHeight="1">
      <c r="A636" s="255"/>
      <c r="B636" s="256"/>
      <c r="C636" s="255"/>
      <c r="D636" s="255"/>
      <c r="E636" s="257"/>
      <c r="F636" s="257"/>
    </row>
    <row r="637" spans="1:6" s="258" customFormat="1" ht="16.5" customHeight="1">
      <c r="A637" s="255"/>
      <c r="B637" s="256"/>
      <c r="C637" s="255"/>
      <c r="D637" s="255"/>
      <c r="E637" s="257"/>
      <c r="F637" s="257"/>
    </row>
    <row r="638" spans="2:4" ht="15.75">
      <c r="B638" s="245"/>
      <c r="C638" s="250"/>
      <c r="D638" s="250"/>
    </row>
    <row r="639" spans="2:4" ht="15">
      <c r="B639" s="249"/>
      <c r="C639" s="250"/>
      <c r="D639" s="250"/>
    </row>
    <row r="640" spans="2:4" ht="12.75">
      <c r="B640" s="229"/>
      <c r="C640" s="250"/>
      <c r="D640" s="250"/>
    </row>
    <row r="641" spans="1:6" s="229" customFormat="1" ht="12.75">
      <c r="A641" s="243"/>
      <c r="C641" s="243"/>
      <c r="D641" s="243"/>
      <c r="E641" s="244"/>
      <c r="F641" s="244"/>
    </row>
    <row r="642" spans="1:6" s="229" customFormat="1" ht="12.75">
      <c r="A642" s="243"/>
      <c r="C642" s="243"/>
      <c r="D642" s="243"/>
      <c r="E642" s="244"/>
      <c r="F642" s="244"/>
    </row>
    <row r="643" spans="1:6" s="229" customFormat="1" ht="12.75">
      <c r="A643" s="243"/>
      <c r="C643" s="243"/>
      <c r="D643" s="243"/>
      <c r="E643" s="244"/>
      <c r="F643" s="244"/>
    </row>
    <row r="644" spans="1:6" s="229" customFormat="1" ht="12.75">
      <c r="A644" s="243"/>
      <c r="C644" s="243"/>
      <c r="D644" s="243"/>
      <c r="E644" s="244"/>
      <c r="F644" s="244"/>
    </row>
    <row r="645" spans="1:6" s="229" customFormat="1" ht="12.75">
      <c r="A645" s="243"/>
      <c r="C645" s="243"/>
      <c r="D645" s="243"/>
      <c r="E645" s="244"/>
      <c r="F645" s="244"/>
    </row>
    <row r="646" spans="1:6" s="229" customFormat="1" ht="12.75">
      <c r="A646" s="243"/>
      <c r="B646" s="253"/>
      <c r="C646" s="243"/>
      <c r="D646" s="243"/>
      <c r="E646" s="244"/>
      <c r="F646" s="244"/>
    </row>
    <row r="647" spans="1:6" s="229" customFormat="1" ht="12.75">
      <c r="A647" s="243"/>
      <c r="C647" s="243"/>
      <c r="D647" s="243"/>
      <c r="E647" s="244"/>
      <c r="F647" s="244"/>
    </row>
    <row r="648" spans="1:6" s="229" customFormat="1" ht="12.75">
      <c r="A648" s="243"/>
      <c r="C648" s="243"/>
      <c r="D648" s="243"/>
      <c r="E648" s="244"/>
      <c r="F648" s="244"/>
    </row>
    <row r="649" spans="1:6" s="229" customFormat="1" ht="12.75">
      <c r="A649" s="243"/>
      <c r="C649" s="243"/>
      <c r="D649" s="243"/>
      <c r="E649" s="244"/>
      <c r="F649" s="244"/>
    </row>
    <row r="650" spans="1:6" s="229" customFormat="1" ht="12.75">
      <c r="A650" s="243"/>
      <c r="C650" s="243"/>
      <c r="D650" s="243"/>
      <c r="E650" s="244"/>
      <c r="F650" s="244"/>
    </row>
    <row r="651" spans="1:6" s="229" customFormat="1" ht="12.75">
      <c r="A651" s="243"/>
      <c r="C651" s="243"/>
      <c r="D651" s="243"/>
      <c r="E651" s="244"/>
      <c r="F651" s="244"/>
    </row>
    <row r="652" spans="2:4" ht="15.75">
      <c r="B652" s="245"/>
      <c r="C652" s="250"/>
      <c r="D652" s="250"/>
    </row>
    <row r="653" spans="2:4" ht="15">
      <c r="B653" s="249"/>
      <c r="C653" s="250"/>
      <c r="D653" s="250"/>
    </row>
    <row r="654" spans="1:6" s="229" customFormat="1" ht="12.75">
      <c r="A654" s="243"/>
      <c r="C654" s="243"/>
      <c r="D654" s="243"/>
      <c r="E654" s="244"/>
      <c r="F654" s="244"/>
    </row>
    <row r="655" spans="2:4" ht="16.5" customHeight="1">
      <c r="B655" s="247"/>
      <c r="C655" s="250"/>
      <c r="D655" s="250"/>
    </row>
    <row r="656" spans="2:4" ht="15.75">
      <c r="B656" s="245"/>
      <c r="C656" s="250"/>
      <c r="D656" s="250"/>
    </row>
    <row r="657" spans="2:4" ht="15">
      <c r="B657" s="249"/>
      <c r="C657" s="250"/>
      <c r="D657" s="250"/>
    </row>
    <row r="658" spans="2:4" ht="12.75">
      <c r="B658" s="229"/>
      <c r="C658" s="250"/>
      <c r="D658" s="250"/>
    </row>
    <row r="659" spans="1:6" s="229" customFormat="1" ht="12.75">
      <c r="A659" s="243"/>
      <c r="C659" s="243"/>
      <c r="D659" s="243"/>
      <c r="E659" s="244"/>
      <c r="F659" s="244"/>
    </row>
    <row r="660" spans="1:6" s="229" customFormat="1" ht="12.75">
      <c r="A660" s="243"/>
      <c r="C660" s="243"/>
      <c r="D660" s="243"/>
      <c r="E660" s="244"/>
      <c r="F660" s="244"/>
    </row>
    <row r="661" spans="1:6" s="229" customFormat="1" ht="12" customHeight="1">
      <c r="A661" s="243"/>
      <c r="C661" s="243"/>
      <c r="D661" s="243"/>
      <c r="E661" s="244"/>
      <c r="F661" s="244"/>
    </row>
    <row r="662" spans="1:6" s="229" customFormat="1" ht="12.75">
      <c r="A662" s="243"/>
      <c r="C662" s="243"/>
      <c r="D662" s="243"/>
      <c r="E662" s="244"/>
      <c r="F662" s="244"/>
    </row>
    <row r="663" spans="1:6" s="229" customFormat="1" ht="12.75">
      <c r="A663" s="243"/>
      <c r="C663" s="243"/>
      <c r="D663" s="243"/>
      <c r="E663" s="244"/>
      <c r="F663" s="244"/>
    </row>
    <row r="664" spans="1:6" s="229" customFormat="1" ht="12.75">
      <c r="A664" s="243"/>
      <c r="C664" s="243"/>
      <c r="D664" s="243"/>
      <c r="E664" s="244"/>
      <c r="F664" s="244"/>
    </row>
    <row r="665" spans="1:6" s="229" customFormat="1" ht="12.75">
      <c r="A665" s="243"/>
      <c r="C665" s="243"/>
      <c r="D665" s="243"/>
      <c r="E665" s="244"/>
      <c r="F665" s="244"/>
    </row>
    <row r="666" spans="1:6" s="229" customFormat="1" ht="12.75">
      <c r="A666" s="243"/>
      <c r="C666" s="243"/>
      <c r="D666" s="243"/>
      <c r="E666" s="244"/>
      <c r="F666" s="244"/>
    </row>
    <row r="667" spans="1:6" s="229" customFormat="1" ht="12.75">
      <c r="A667" s="243"/>
      <c r="C667" s="243"/>
      <c r="D667" s="243"/>
      <c r="E667" s="244"/>
      <c r="F667" s="244"/>
    </row>
    <row r="668" spans="2:4" ht="12.75">
      <c r="B668" s="229"/>
      <c r="C668" s="250"/>
      <c r="D668" s="250"/>
    </row>
    <row r="669" spans="2:4" ht="12.75">
      <c r="B669" s="229"/>
      <c r="C669" s="250"/>
      <c r="D669" s="250"/>
    </row>
    <row r="670" spans="2:4" ht="12.75">
      <c r="B670" s="229"/>
      <c r="C670" s="250"/>
      <c r="D670" s="250"/>
    </row>
    <row r="671" spans="2:4" ht="12.75">
      <c r="B671" s="229"/>
      <c r="C671" s="250"/>
      <c r="D671" s="250"/>
    </row>
    <row r="672" spans="2:4" ht="15.75">
      <c r="B672" s="247"/>
      <c r="C672" s="250"/>
      <c r="D672" s="250"/>
    </row>
    <row r="673" spans="2:4" ht="15.75">
      <c r="B673" s="245"/>
      <c r="C673" s="234"/>
      <c r="D673" s="234"/>
    </row>
    <row r="674" spans="2:4" ht="15">
      <c r="B674" s="249"/>
      <c r="C674" s="234"/>
      <c r="D674" s="234"/>
    </row>
    <row r="675" spans="2:4" ht="12.75">
      <c r="B675" s="229"/>
      <c r="C675" s="243"/>
      <c r="D675" s="243"/>
    </row>
    <row r="676" spans="2:4" ht="12.75">
      <c r="B676" s="229"/>
      <c r="C676" s="243"/>
      <c r="D676" s="243"/>
    </row>
    <row r="677" ht="12.75">
      <c r="B677" s="229"/>
    </row>
    <row r="678" spans="2:4" ht="15.75">
      <c r="B678" s="245"/>
      <c r="C678" s="234"/>
      <c r="D678" s="234"/>
    </row>
    <row r="679" spans="2:4" ht="15">
      <c r="B679" s="249"/>
      <c r="C679" s="243"/>
      <c r="D679" s="243"/>
    </row>
    <row r="680" spans="2:4" ht="12.75">
      <c r="B680" s="229"/>
      <c r="C680" s="243"/>
      <c r="D680" s="243"/>
    </row>
    <row r="681" spans="2:4" ht="12.75">
      <c r="B681" s="229"/>
      <c r="C681" s="243"/>
      <c r="D681" s="243"/>
    </row>
    <row r="682" ht="12.75">
      <c r="B682" s="229"/>
    </row>
    <row r="683" ht="12.75">
      <c r="B683" s="254"/>
    </row>
  </sheetData>
  <sheetProtection password="CB45" sheet="1"/>
  <protectedRanges>
    <protectedRange sqref="E1:E65536" name="Oblast1"/>
  </protectedRanges>
  <mergeCells count="1">
    <mergeCell ref="B634:D634"/>
  </mergeCells>
  <printOptions horizontalCentered="1"/>
  <pageMargins left="0.7874015748031497" right="0.7874015748031497" top="0.7874015748031497" bottom="0.7874015748031497" header="0" footer="0"/>
  <pageSetup fitToHeight="2" fitToWidth="1" horizontalDpi="600" verticalDpi="600" orientation="portrait" paperSize="9" scale="73" r:id="rId1"/>
  <headerFooter alignWithMargins="0">
    <oddFooter>&amp;C&amp;P  z  &amp;N</oddFooter>
  </headerFooter>
  <rowBreaks count="1" manualBreakCount="1">
    <brk id="7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jirsa</cp:lastModifiedBy>
  <cp:lastPrinted>2013-11-11T06:54:05Z</cp:lastPrinted>
  <dcterms:created xsi:type="dcterms:W3CDTF">2013-11-10T23:01:04Z</dcterms:created>
  <dcterms:modified xsi:type="dcterms:W3CDTF">2013-12-16T12:49:03Z</dcterms:modified>
  <cp:category/>
  <cp:version/>
  <cp:contentType/>
  <cp:contentStatus/>
</cp:coreProperties>
</file>